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04　賦課担当\広報・HP\令和2年度\ＨＰ改正用\申告受付ページ\"/>
    </mc:Choice>
  </mc:AlternateContent>
  <bookViews>
    <workbookView xWindow="0" yWindow="0" windowWidth="12465" windowHeight="7410" tabRatio="809"/>
  </bookViews>
  <sheets>
    <sheet name="所得計算" sheetId="9" r:id="rId1"/>
  </sheets>
  <definedNames>
    <definedName name="_xlnm.Print_Area" localSheetId="0">所得計算!$A$1:$W$117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9" l="1"/>
  <c r="O79" i="9"/>
  <c r="Y91" i="9"/>
  <c r="Y89" i="9"/>
  <c r="O93" i="9"/>
  <c r="M3" i="9"/>
  <c r="E77" i="9"/>
  <c r="E79" i="9" s="1"/>
  <c r="M20" i="9" l="1"/>
  <c r="R33" i="9"/>
  <c r="Y33" i="9" s="1"/>
  <c r="R30" i="9"/>
  <c r="E91" i="9" l="1"/>
  <c r="Y20" i="9"/>
  <c r="Y30" i="9"/>
  <c r="B26" i="9" l="1"/>
  <c r="E93" i="9"/>
  <c r="H99" i="9" s="1"/>
</calcChain>
</file>

<file path=xl/sharedStrings.xml><?xml version="1.0" encoding="utf-8"?>
<sst xmlns="http://schemas.openxmlformats.org/spreadsheetml/2006/main" count="157" uniqueCount="83">
  <si>
    <t>162万5千円以下</t>
    <rPh sb="3" eb="4">
      <t>マン</t>
    </rPh>
    <rPh sb="5" eb="7">
      <t>センエン</t>
    </rPh>
    <rPh sb="7" eb="9">
      <t>イカ</t>
    </rPh>
    <phoneticPr fontId="1"/>
  </si>
  <si>
    <t>162万5千円超180万円以下</t>
    <rPh sb="3" eb="4">
      <t>マン</t>
    </rPh>
    <rPh sb="5" eb="7">
      <t>センエン</t>
    </rPh>
    <rPh sb="7" eb="8">
      <t>チョウ</t>
    </rPh>
    <rPh sb="11" eb="13">
      <t>マンエン</t>
    </rPh>
    <rPh sb="13" eb="15">
      <t>イカ</t>
    </rPh>
    <phoneticPr fontId="1"/>
  </si>
  <si>
    <t>180万円超360万円以下</t>
    <rPh sb="3" eb="5">
      <t>マンエン</t>
    </rPh>
    <rPh sb="5" eb="6">
      <t>チョウ</t>
    </rPh>
    <rPh sb="9" eb="13">
      <t>マンエンイカ</t>
    </rPh>
    <phoneticPr fontId="1"/>
  </si>
  <si>
    <t>360万円超660万円以下</t>
    <rPh sb="3" eb="5">
      <t>マンエン</t>
    </rPh>
    <rPh sb="5" eb="6">
      <t>チョウ</t>
    </rPh>
    <rPh sb="9" eb="11">
      <t>マンエン</t>
    </rPh>
    <rPh sb="11" eb="13">
      <t>イカ</t>
    </rPh>
    <phoneticPr fontId="1"/>
  </si>
  <si>
    <t>660万円超850万円以下</t>
    <rPh sb="3" eb="5">
      <t>マンエン</t>
    </rPh>
    <rPh sb="5" eb="6">
      <t>チョウ</t>
    </rPh>
    <rPh sb="9" eb="11">
      <t>マンエン</t>
    </rPh>
    <rPh sb="11" eb="13">
      <t>イカ</t>
    </rPh>
    <phoneticPr fontId="1"/>
  </si>
  <si>
    <t>850万円超</t>
    <rPh sb="3" eb="5">
      <t>マンエン</t>
    </rPh>
    <rPh sb="5" eb="6">
      <t>チョウ</t>
    </rPh>
    <phoneticPr fontId="1"/>
  </si>
  <si>
    <t>（A）－ 55万円</t>
    <rPh sb="7" eb="9">
      <t>マンエン</t>
    </rPh>
    <phoneticPr fontId="1"/>
  </si>
  <si>
    <t>（A）－ 195万円</t>
    <rPh sb="8" eb="10">
      <t>マンエン</t>
    </rPh>
    <phoneticPr fontId="1"/>
  </si>
  <si>
    <t>（A） × 60％ ＋ 10万円</t>
    <rPh sb="14" eb="16">
      <t>マンエン</t>
    </rPh>
    <phoneticPr fontId="1"/>
  </si>
  <si>
    <t>（A） × 70％ － 8万円</t>
    <rPh sb="13" eb="15">
      <t>マンエン</t>
    </rPh>
    <phoneticPr fontId="1"/>
  </si>
  <si>
    <t>（A）× 80％ － 44万円</t>
    <rPh sb="13" eb="15">
      <t>マンエン</t>
    </rPh>
    <phoneticPr fontId="1"/>
  </si>
  <si>
    <t>（A） × 90％ － 110万円</t>
    <rPh sb="15" eb="17">
      <t>マンエン</t>
    </rPh>
    <phoneticPr fontId="1"/>
  </si>
  <si>
    <t>1,000万円以下</t>
    <rPh sb="5" eb="7">
      <t>マンエン</t>
    </rPh>
    <rPh sb="7" eb="9">
      <t>イカ</t>
    </rPh>
    <phoneticPr fontId="1"/>
  </si>
  <si>
    <t>330万円以下</t>
    <rPh sb="3" eb="5">
      <t>マンエン</t>
    </rPh>
    <rPh sb="5" eb="7">
      <t>イカ</t>
    </rPh>
    <phoneticPr fontId="1"/>
  </si>
  <si>
    <t>330万円超410万円以下</t>
    <rPh sb="3" eb="5">
      <t>マンエン</t>
    </rPh>
    <rPh sb="5" eb="6">
      <t>チョウ</t>
    </rPh>
    <rPh sb="9" eb="11">
      <t>マンエン</t>
    </rPh>
    <rPh sb="11" eb="13">
      <t>イカ</t>
    </rPh>
    <phoneticPr fontId="1"/>
  </si>
  <si>
    <t>410万円超770万円以下</t>
    <rPh sb="3" eb="5">
      <t>マンエン</t>
    </rPh>
    <rPh sb="5" eb="6">
      <t>チョウ</t>
    </rPh>
    <rPh sb="9" eb="11">
      <t>マンエン</t>
    </rPh>
    <rPh sb="11" eb="13">
      <t>イカ</t>
    </rPh>
    <phoneticPr fontId="1"/>
  </si>
  <si>
    <t>770万円超1,000万円以下</t>
    <rPh sb="3" eb="5">
      <t>マンエン</t>
    </rPh>
    <rPh sb="5" eb="6">
      <t>チョウ</t>
    </rPh>
    <rPh sb="11" eb="13">
      <t>マンエン</t>
    </rPh>
    <rPh sb="13" eb="15">
      <t>イカ</t>
    </rPh>
    <phoneticPr fontId="1"/>
  </si>
  <si>
    <t>1,000万円超</t>
    <rPh sb="5" eb="7">
      <t>マンエン</t>
    </rPh>
    <rPh sb="7" eb="8">
      <t>チョウ</t>
    </rPh>
    <phoneticPr fontId="1"/>
  </si>
  <si>
    <t>（A）－ 110万円</t>
    <rPh sb="8" eb="10">
      <t>マンエン</t>
    </rPh>
    <phoneticPr fontId="1"/>
  </si>
  <si>
    <t>（A）× 75％ －27万5千円</t>
    <rPh sb="12" eb="13">
      <t>マン</t>
    </rPh>
    <rPh sb="14" eb="16">
      <t>センエン</t>
    </rPh>
    <phoneticPr fontId="1"/>
  </si>
  <si>
    <t>（A）－ 100万円</t>
    <rPh sb="8" eb="10">
      <t>マンエン</t>
    </rPh>
    <phoneticPr fontId="1"/>
  </si>
  <si>
    <t>（A）× 75％ －17万5千円</t>
    <rPh sb="12" eb="13">
      <t>マン</t>
    </rPh>
    <rPh sb="14" eb="16">
      <t>センエン</t>
    </rPh>
    <phoneticPr fontId="1"/>
  </si>
  <si>
    <t>1,000万円超2,000万円以下</t>
    <rPh sb="5" eb="7">
      <t>マンエン</t>
    </rPh>
    <rPh sb="7" eb="8">
      <t>チョウ</t>
    </rPh>
    <rPh sb="13" eb="15">
      <t>マンエン</t>
    </rPh>
    <rPh sb="15" eb="17">
      <t>イカ</t>
    </rPh>
    <phoneticPr fontId="1"/>
  </si>
  <si>
    <t>2,000万円超</t>
    <rPh sb="5" eb="7">
      <t>マンエン</t>
    </rPh>
    <rPh sb="7" eb="8">
      <t>チョウ</t>
    </rPh>
    <phoneticPr fontId="1"/>
  </si>
  <si>
    <t>（A）－ 90万円</t>
    <rPh sb="7" eb="9">
      <t>マンエン</t>
    </rPh>
    <phoneticPr fontId="1"/>
  </si>
  <si>
    <t>（A）× 75％ －7万5千円</t>
    <rPh sb="11" eb="12">
      <t>マン</t>
    </rPh>
    <rPh sb="13" eb="15">
      <t>センエン</t>
    </rPh>
    <phoneticPr fontId="1"/>
  </si>
  <si>
    <t>公的年金等に係る雑所得以外の所得に係る合計所得金額</t>
    <rPh sb="0" eb="2">
      <t>コウテキ</t>
    </rPh>
    <rPh sb="2" eb="4">
      <t>ネンキン</t>
    </rPh>
    <rPh sb="4" eb="5">
      <t>トウ</t>
    </rPh>
    <rPh sb="6" eb="7">
      <t>カカ</t>
    </rPh>
    <rPh sb="8" eb="9">
      <t>ザツ</t>
    </rPh>
    <rPh sb="9" eb="11">
      <t>ショトク</t>
    </rPh>
    <rPh sb="11" eb="13">
      <t>イガイ</t>
    </rPh>
    <rPh sb="14" eb="16">
      <t>ショトク</t>
    </rPh>
    <rPh sb="17" eb="18">
      <t>カカ</t>
    </rPh>
    <rPh sb="19" eb="21">
      <t>ゴウケイ</t>
    </rPh>
    <rPh sb="21" eb="23">
      <t>ショトク</t>
    </rPh>
    <rPh sb="23" eb="25">
      <t>キンガク</t>
    </rPh>
    <phoneticPr fontId="1"/>
  </si>
  <si>
    <t>（A）－ 60万円</t>
    <rPh sb="7" eb="9">
      <t>マンエン</t>
    </rPh>
    <phoneticPr fontId="1"/>
  </si>
  <si>
    <t>（A）－ 50万円</t>
    <rPh sb="7" eb="9">
      <t>マンエン</t>
    </rPh>
    <phoneticPr fontId="1"/>
  </si>
  <si>
    <t>（A）× 85％ － 68万5千円</t>
    <rPh sb="13" eb="14">
      <t>マン</t>
    </rPh>
    <rPh sb="15" eb="17">
      <t>センエン</t>
    </rPh>
    <phoneticPr fontId="1"/>
  </si>
  <si>
    <t>（A）× 95％ － 145万5千円</t>
    <rPh sb="14" eb="15">
      <t>マン</t>
    </rPh>
    <rPh sb="16" eb="18">
      <t>センエン</t>
    </rPh>
    <phoneticPr fontId="1"/>
  </si>
  <si>
    <t>（A）－ 195万5千円</t>
    <rPh sb="8" eb="9">
      <t>マン</t>
    </rPh>
    <rPh sb="10" eb="12">
      <t>センエン</t>
    </rPh>
    <phoneticPr fontId="1"/>
  </si>
  <si>
    <t>（A）× 85％ － 58万5千円</t>
    <rPh sb="13" eb="14">
      <t>マン</t>
    </rPh>
    <rPh sb="15" eb="17">
      <t>センエン</t>
    </rPh>
    <phoneticPr fontId="1"/>
  </si>
  <si>
    <t>（A）× 95％ － 135万5千円</t>
    <rPh sb="14" eb="15">
      <t>マン</t>
    </rPh>
    <rPh sb="16" eb="18">
      <t>センエン</t>
    </rPh>
    <phoneticPr fontId="1"/>
  </si>
  <si>
    <t>（A）－ 185万5千円</t>
    <rPh sb="8" eb="9">
      <t>マン</t>
    </rPh>
    <rPh sb="10" eb="12">
      <t>センエン</t>
    </rPh>
    <phoneticPr fontId="1"/>
  </si>
  <si>
    <t>（A）× 85％ － 48万5千円</t>
    <rPh sb="13" eb="14">
      <t>マン</t>
    </rPh>
    <rPh sb="15" eb="17">
      <t>センエン</t>
    </rPh>
    <phoneticPr fontId="1"/>
  </si>
  <si>
    <t>（A）× 95％ － 125万5千円</t>
    <rPh sb="14" eb="15">
      <t>マン</t>
    </rPh>
    <rPh sb="16" eb="18">
      <t>センエン</t>
    </rPh>
    <phoneticPr fontId="1"/>
  </si>
  <si>
    <t>（A）－ 175万5千円</t>
    <rPh sb="8" eb="9">
      <t>マン</t>
    </rPh>
    <rPh sb="10" eb="12">
      <t>センエン</t>
    </rPh>
    <phoneticPr fontId="1"/>
  </si>
  <si>
    <t>（A）－ 40万円</t>
    <rPh sb="7" eb="9">
      <t>マンエン</t>
    </rPh>
    <phoneticPr fontId="1"/>
  </si>
  <si>
    <t>円</t>
    <rPh sb="0" eb="1">
      <t>エン</t>
    </rPh>
    <phoneticPr fontId="1"/>
  </si>
  <si>
    <t>給与等の収入金額（Ａ）</t>
    <rPh sb="0" eb="2">
      <t>キュウヨ</t>
    </rPh>
    <rPh sb="2" eb="3">
      <t>トウ</t>
    </rPh>
    <rPh sb="4" eb="6">
      <t>シュウニュウ</t>
    </rPh>
    <rPh sb="6" eb="8">
      <t>キンガク</t>
    </rPh>
    <phoneticPr fontId="1"/>
  </si>
  <si>
    <t>55万円以下</t>
    <rPh sb="2" eb="4">
      <t>マンエン</t>
    </rPh>
    <rPh sb="4" eb="6">
      <t>イカ</t>
    </rPh>
    <phoneticPr fontId="1"/>
  </si>
  <si>
    <t>（A）</t>
    <phoneticPr fontId="1"/>
  </si>
  <si>
    <t>〇65歳以上の方（昭和31年１月１日以前生まれ）</t>
    <rPh sb="3" eb="6">
      <t>サイイジョウ</t>
    </rPh>
    <rPh sb="7" eb="8">
      <t>カタ</t>
    </rPh>
    <rPh sb="9" eb="11">
      <t>ショウワ</t>
    </rPh>
    <rPh sb="13" eb="14">
      <t>ネン</t>
    </rPh>
    <rPh sb="15" eb="16">
      <t>ガツ</t>
    </rPh>
    <rPh sb="17" eb="18">
      <t>ニチ</t>
    </rPh>
    <rPh sb="18" eb="20">
      <t>イゼン</t>
    </rPh>
    <rPh sb="20" eb="21">
      <t>ウ</t>
    </rPh>
    <phoneticPr fontId="1"/>
  </si>
  <si>
    <t>円</t>
    <rPh sb="0" eb="1">
      <t>エン</t>
    </rPh>
    <phoneticPr fontId="1"/>
  </si>
  <si>
    <t>公的年金等に係る雑所得以外の
所得に係る合計所得金額</t>
    <phoneticPr fontId="1"/>
  </si>
  <si>
    <t>給与等所得金額</t>
    <rPh sb="0" eb="2">
      <t>キュウヨ</t>
    </rPh>
    <rPh sb="2" eb="3">
      <t>トウ</t>
    </rPh>
    <rPh sb="3" eb="5">
      <t>ショトク</t>
    </rPh>
    <rPh sb="5" eb="7">
      <t>キンガク</t>
    </rPh>
    <phoneticPr fontId="1"/>
  </si>
  <si>
    <t>所得金額の計算</t>
    <rPh sb="0" eb="2">
      <t>ショトク</t>
    </rPh>
    <rPh sb="2" eb="4">
      <t>キンガク</t>
    </rPh>
    <rPh sb="5" eb="7">
      <t>ケイサン</t>
    </rPh>
    <phoneticPr fontId="1"/>
  </si>
  <si>
    <t>計
算
式</t>
    <rPh sb="0" eb="1">
      <t>ケイ</t>
    </rPh>
    <rPh sb="2" eb="3">
      <t>ザン</t>
    </rPh>
    <rPh sb="4" eb="5">
      <t>シキ</t>
    </rPh>
    <phoneticPr fontId="1"/>
  </si>
  <si>
    <t>公的年金の
収入金額（Ａ）</t>
    <rPh sb="0" eb="2">
      <t>コウテキ</t>
    </rPh>
    <rPh sb="2" eb="4">
      <t>ネンキン</t>
    </rPh>
    <rPh sb="6" eb="8">
      <t>シュウニュウ</t>
    </rPh>
    <rPh sb="8" eb="10">
      <t>キンガク</t>
    </rPh>
    <phoneticPr fontId="1"/>
  </si>
  <si>
    <t>公的年金
の所得金額</t>
    <rPh sb="0" eb="2">
      <t>コウテキ</t>
    </rPh>
    <rPh sb="2" eb="4">
      <t>ネンキン</t>
    </rPh>
    <rPh sb="6" eb="8">
      <t>ショトク</t>
    </rPh>
    <rPh sb="8" eb="10">
      <t>キンガク</t>
    </rPh>
    <phoneticPr fontId="1"/>
  </si>
  <si>
    <t>（A）</t>
    <phoneticPr fontId="1"/>
  </si>
  <si>
    <t xml:space="preserve">(注意)給与等の収入額が660万円未満の場合は、給与所得は上記の表によらず所得税法別表第5により求めます。
</t>
    <phoneticPr fontId="1"/>
  </si>
  <si>
    <t>このシートの計算後の給与等所得金額は正しい金額で出ております。</t>
    <phoneticPr fontId="1"/>
  </si>
  <si>
    <t>●給与所得の計算(肌色の部分に収入額を入力してください。)</t>
    <rPh sb="1" eb="3">
      <t>キュウヨ</t>
    </rPh>
    <rPh sb="3" eb="5">
      <t>ショトク</t>
    </rPh>
    <rPh sb="6" eb="8">
      <t>ケイサン</t>
    </rPh>
    <rPh sb="9" eb="11">
      <t>ハダイロ</t>
    </rPh>
    <rPh sb="12" eb="14">
      <t>ブブン</t>
    </rPh>
    <rPh sb="15" eb="17">
      <t>シュウニュウ</t>
    </rPh>
    <rPh sb="17" eb="18">
      <t>ガク</t>
    </rPh>
    <rPh sb="19" eb="21">
      <t>ニュウリョク</t>
    </rPh>
    <phoneticPr fontId="1"/>
  </si>
  <si>
    <r>
      <rPr>
        <b/>
        <sz val="14"/>
        <color theme="1"/>
        <rFont val="Meiryo UI"/>
        <family val="3"/>
        <charset val="128"/>
      </rPr>
      <t>65歳以上の方</t>
    </r>
    <r>
      <rPr>
        <sz val="14"/>
        <color theme="1"/>
        <rFont val="Meiryo UI"/>
        <family val="3"/>
        <charset val="128"/>
      </rPr>
      <t xml:space="preserve">
（昭和31年１月１日以前生）</t>
    </r>
    <phoneticPr fontId="1"/>
  </si>
  <si>
    <t>●公的年金所得の計算(肌色の部分を入力してください。1月1日時点の年齢により計算式が異なります。入力箇所にご注意ください。)</t>
    <rPh sb="27" eb="28">
      <t>ガツ</t>
    </rPh>
    <rPh sb="29" eb="30">
      <t>ニチ</t>
    </rPh>
    <rPh sb="30" eb="32">
      <t>ジテン</t>
    </rPh>
    <rPh sb="33" eb="35">
      <t>ネンレイ</t>
    </rPh>
    <rPh sb="38" eb="40">
      <t>ケイサン</t>
    </rPh>
    <rPh sb="40" eb="41">
      <t>シキ</t>
    </rPh>
    <rPh sb="42" eb="43">
      <t>コト</t>
    </rPh>
    <rPh sb="48" eb="50">
      <t>ニュウリョク</t>
    </rPh>
    <rPh sb="50" eb="52">
      <t>カショ</t>
    </rPh>
    <rPh sb="54" eb="56">
      <t>チュウイ</t>
    </rPh>
    <phoneticPr fontId="1"/>
  </si>
  <si>
    <t>ア.特別障害者に該当する</t>
    <phoneticPr fontId="1"/>
  </si>
  <si>
    <t>イ.年齢23歳未満の扶養親族を有する</t>
    <phoneticPr fontId="1"/>
  </si>
  <si>
    <t>給与等の収入金額が850万円を超え、次のアからウのいずれかに該当する場合</t>
    <phoneticPr fontId="1"/>
  </si>
  <si>
    <t>（１）</t>
    <phoneticPr fontId="1"/>
  </si>
  <si>
    <t>（２）</t>
    <phoneticPr fontId="1"/>
  </si>
  <si>
    <t>給与所得控除後の給与等の金額及び公的年金等に係る雑所得の金額があり、給与所得控除後の給与等の金額と公的年金等</t>
    <phoneticPr fontId="1"/>
  </si>
  <si>
    <t>に係る雑所得の金額の合計額が10万円を超える場合</t>
    <phoneticPr fontId="1"/>
  </si>
  <si>
    <t>（式）｛給与等の収入額(1,000万円を超える場合は1,000万円)－850万円｝×10%</t>
    <phoneticPr fontId="1"/>
  </si>
  <si>
    <t>給与の収入額</t>
    <rPh sb="0" eb="2">
      <t>キュウヨ</t>
    </rPh>
    <rPh sb="3" eb="5">
      <t>シュウニュウ</t>
    </rPh>
    <rPh sb="5" eb="6">
      <t>ガク</t>
    </rPh>
    <phoneticPr fontId="1"/>
  </si>
  <si>
    <t>所得金額調整控除額</t>
    <rPh sb="0" eb="2">
      <t>ショトク</t>
    </rPh>
    <rPh sb="2" eb="4">
      <t>キンガク</t>
    </rPh>
    <rPh sb="4" eb="6">
      <t>チョウセイ</t>
    </rPh>
    <rPh sb="6" eb="8">
      <t>コウジョ</t>
    </rPh>
    <rPh sb="8" eb="9">
      <t>ガク</t>
    </rPh>
    <phoneticPr fontId="1"/>
  </si>
  <si>
    <t>給与所得</t>
    <rPh sb="0" eb="2">
      <t>キュウヨ</t>
    </rPh>
    <rPh sb="2" eb="4">
      <t>ショトク</t>
    </rPh>
    <phoneticPr fontId="1"/>
  </si>
  <si>
    <t>公的年金所得</t>
    <rPh sb="0" eb="2">
      <t>コウテキ</t>
    </rPh>
    <rPh sb="2" eb="4">
      <t>ネンキン</t>
    </rPh>
    <rPh sb="4" eb="6">
      <t>ショトク</t>
    </rPh>
    <phoneticPr fontId="1"/>
  </si>
  <si>
    <r>
      <t>（式）｛</t>
    </r>
    <r>
      <rPr>
        <b/>
        <u/>
        <sz val="16"/>
        <color theme="1"/>
        <rFont val="Meiryo UI"/>
        <family val="3"/>
        <charset val="128"/>
      </rPr>
      <t>給与所得金額(10万円を超える場合は10万円)</t>
    </r>
    <r>
      <rPr>
        <b/>
        <sz val="16"/>
        <color theme="1"/>
        <rFont val="Meiryo UI"/>
        <family val="3"/>
        <charset val="128"/>
      </rPr>
      <t>＋</t>
    </r>
    <r>
      <rPr>
        <b/>
        <u/>
        <sz val="16"/>
        <color theme="1"/>
        <rFont val="Meiryo UI"/>
        <family val="3"/>
        <charset val="128"/>
      </rPr>
      <t>公的年金等に係る雑所得(10万円を超える場合は10万円)｝</t>
    </r>
    <r>
      <rPr>
        <b/>
        <sz val="16"/>
        <color theme="1"/>
        <rFont val="Meiryo UI"/>
        <family val="3"/>
        <charset val="128"/>
      </rPr>
      <t>－10万円</t>
    </r>
    <rPh sb="1" eb="2">
      <t>シキ</t>
    </rPh>
    <phoneticPr fontId="1"/>
  </si>
  <si>
    <t>●所得金額調整控除の計算(肌色の部分に収入額を入力してください。)</t>
    <rPh sb="3" eb="5">
      <t>キンガク</t>
    </rPh>
    <rPh sb="5" eb="7">
      <t>チョウセイ</t>
    </rPh>
    <rPh sb="7" eb="9">
      <t>コウジョ</t>
    </rPh>
    <phoneticPr fontId="1"/>
  </si>
  <si>
    <t>※（１）と（２）両方ある場合は（１）控除後の金額から控除します。</t>
    <rPh sb="8" eb="10">
      <t>リョウホウ</t>
    </rPh>
    <rPh sb="12" eb="14">
      <t>バアイ</t>
    </rPh>
    <rPh sb="18" eb="20">
      <t>コウジョ</t>
    </rPh>
    <rPh sb="20" eb="21">
      <t>ゴ</t>
    </rPh>
    <rPh sb="22" eb="24">
      <t>キンガク</t>
    </rPh>
    <rPh sb="26" eb="28">
      <t>コウジョ</t>
    </rPh>
    <phoneticPr fontId="1"/>
  </si>
  <si>
    <t>下記の（１）（２）のいずれかに該当する場合、もしくは両方に該当する場合、給与所得から所得金額調整控除が控除されます。</t>
    <rPh sb="26" eb="28">
      <t>リョウホウ</t>
    </rPh>
    <rPh sb="29" eb="31">
      <t>ガイトウ</t>
    </rPh>
    <rPh sb="33" eb="35">
      <t>バアイ</t>
    </rPh>
    <rPh sb="36" eb="38">
      <t>キュウヨ</t>
    </rPh>
    <phoneticPr fontId="1"/>
  </si>
  <si>
    <t>手入力での計算（参考）</t>
    <rPh sb="0" eb="1">
      <t>テ</t>
    </rPh>
    <rPh sb="1" eb="3">
      <t>ニュウリョク</t>
    </rPh>
    <rPh sb="5" eb="7">
      <t>ケイサン</t>
    </rPh>
    <rPh sb="8" eb="10">
      <t>サンコウ</t>
    </rPh>
    <phoneticPr fontId="1"/>
  </si>
  <si>
    <t>対象になる方は下段記載の所得金額調整控除後の給与所得金額を申告書に記載してください。</t>
    <rPh sb="0" eb="2">
      <t>タイショウ</t>
    </rPh>
    <rPh sb="5" eb="6">
      <t>カタ</t>
    </rPh>
    <rPh sb="7" eb="9">
      <t>カダン</t>
    </rPh>
    <rPh sb="9" eb="11">
      <t>キサイ</t>
    </rPh>
    <rPh sb="12" eb="14">
      <t>ショトク</t>
    </rPh>
    <rPh sb="14" eb="16">
      <t>キンガク</t>
    </rPh>
    <rPh sb="16" eb="18">
      <t>チョウセイ</t>
    </rPh>
    <rPh sb="18" eb="20">
      <t>コウジョ</t>
    </rPh>
    <rPh sb="20" eb="21">
      <t>ゴ</t>
    </rPh>
    <rPh sb="22" eb="24">
      <t>キュウヨ</t>
    </rPh>
    <rPh sb="24" eb="26">
      <t>ショトク</t>
    </rPh>
    <rPh sb="26" eb="28">
      <t>キンガク</t>
    </rPh>
    <rPh sb="29" eb="32">
      <t>シンコクショ</t>
    </rPh>
    <rPh sb="33" eb="35">
      <t>キサイ</t>
    </rPh>
    <phoneticPr fontId="1"/>
  </si>
  <si>
    <t>所得金額調整控除後
の給与所得金額</t>
    <rPh sb="0" eb="2">
      <t>ショトク</t>
    </rPh>
    <rPh sb="2" eb="4">
      <t>キンガク</t>
    </rPh>
    <rPh sb="4" eb="6">
      <t>チョウセイ</t>
    </rPh>
    <rPh sb="6" eb="8">
      <t>コウジョ</t>
    </rPh>
    <rPh sb="8" eb="9">
      <t>ゴ</t>
    </rPh>
    <rPh sb="11" eb="13">
      <t>キュウヨ</t>
    </rPh>
    <rPh sb="13" eb="15">
      <t>ショトク</t>
    </rPh>
    <rPh sb="15" eb="17">
      <t>キンガク</t>
    </rPh>
    <phoneticPr fontId="1"/>
  </si>
  <si>
    <t>円</t>
    <rPh sb="0" eb="1">
      <t>エン</t>
    </rPh>
    <phoneticPr fontId="1"/>
  </si>
  <si>
    <t>※手入力での計算（参考）の数値は反映されません。</t>
    <rPh sb="1" eb="2">
      <t>テ</t>
    </rPh>
    <rPh sb="2" eb="4">
      <t>ニュウリョク</t>
    </rPh>
    <rPh sb="6" eb="8">
      <t>ケイサン</t>
    </rPh>
    <rPh sb="9" eb="11">
      <t>サンコウ</t>
    </rPh>
    <rPh sb="13" eb="15">
      <t>スウチ</t>
    </rPh>
    <rPh sb="16" eb="18">
      <t>ハンエイ</t>
    </rPh>
    <phoneticPr fontId="1"/>
  </si>
  <si>
    <t>上記で入力した給与収入での計算</t>
    <rPh sb="0" eb="2">
      <t>ジョウキ</t>
    </rPh>
    <rPh sb="3" eb="5">
      <t>ニュウリョク</t>
    </rPh>
    <rPh sb="7" eb="9">
      <t>キュウヨ</t>
    </rPh>
    <rPh sb="9" eb="11">
      <t>シュウニュウ</t>
    </rPh>
    <rPh sb="13" eb="15">
      <t>ケイサン</t>
    </rPh>
    <phoneticPr fontId="1"/>
  </si>
  <si>
    <t>上記で計算した各所得での計算</t>
    <rPh sb="0" eb="2">
      <t>ジョウキ</t>
    </rPh>
    <rPh sb="3" eb="5">
      <t>ケイサン</t>
    </rPh>
    <rPh sb="7" eb="8">
      <t>カク</t>
    </rPh>
    <rPh sb="8" eb="10">
      <t>ショトク</t>
    </rPh>
    <rPh sb="12" eb="14">
      <t>ケイサン</t>
    </rPh>
    <phoneticPr fontId="1"/>
  </si>
  <si>
    <t>ウ.特別障害者である同一生計配偶者もしくは扶養親族を有する</t>
    <phoneticPr fontId="1"/>
  </si>
  <si>
    <r>
      <rPr>
        <b/>
        <sz val="14"/>
        <color theme="1"/>
        <rFont val="Meiryo UI"/>
        <family val="3"/>
        <charset val="128"/>
      </rPr>
      <t>65歳未満の方</t>
    </r>
    <r>
      <rPr>
        <sz val="14"/>
        <color theme="1"/>
        <rFont val="Meiryo UI"/>
        <family val="3"/>
        <charset val="128"/>
      </rPr>
      <t xml:space="preserve">
（昭和31年１月２日以後生）</t>
    </r>
    <rPh sb="19" eb="20">
      <t>ウシ</t>
    </rPh>
    <phoneticPr fontId="1"/>
  </si>
  <si>
    <t>〇65歳未満の方の計算式（昭和31年１月２日以後生まれ）</t>
    <rPh sb="3" eb="6">
      <t>サイミマン</t>
    </rPh>
    <rPh sb="7" eb="8">
      <t>カタ</t>
    </rPh>
    <rPh sb="9" eb="12">
      <t>ケイサンシキ</t>
    </rPh>
    <rPh sb="13" eb="15">
      <t>ショウワ</t>
    </rPh>
    <rPh sb="17" eb="18">
      <t>ネン</t>
    </rPh>
    <rPh sb="19" eb="20">
      <t>ガツ</t>
    </rPh>
    <rPh sb="21" eb="22">
      <t>ニチ</t>
    </rPh>
    <rPh sb="22" eb="24">
      <t>イゴ</t>
    </rPh>
    <rPh sb="24" eb="25">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</si>
</sst>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1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6"/>
      <color theme="1"/>
      <name val="Meiryo UI"/>
      <family val="3"/>
      <charset val="128"/>
    </font>
    <font>
      <sz val="14"/>
      <color theme="1"/>
      <name val="Meiryo UI"/>
      <family val="3"/>
      <charset val="128"/>
    </font>
    <font>
      <sz val="16"/>
      <color theme="1"/>
      <name val="Meiryo UI"/>
      <family val="3"/>
      <charset val="128"/>
    </font>
    <font>
      <sz val="12"/>
      <color theme="1"/>
      <name val="Meiryo UI"/>
      <family val="3"/>
      <charset val="128"/>
    </font>
    <font>
      <b/>
      <sz val="20"/>
      <color theme="1"/>
      <name val="Meiryo UI"/>
      <family val="3"/>
      <charset val="128"/>
    </font>
    <font>
      <sz val="10.5"/>
      <color theme="1"/>
      <name val="Meiryo UI"/>
      <family val="3"/>
      <charset val="128"/>
    </font>
    <font>
      <sz val="11"/>
      <color rgb="FF000000"/>
      <name val="Meiryo UI"/>
      <family val="3"/>
      <charset val="128"/>
    </font>
    <font>
      <sz val="11"/>
      <color theme="1"/>
      <name val="游ゴシック"/>
      <family val="2"/>
      <charset val="128"/>
      <scheme val="minor"/>
    </font>
    <font>
      <sz val="18"/>
      <color theme="1"/>
      <name val="Meiryo UI"/>
      <family val="3"/>
      <charset val="128"/>
    </font>
    <font>
      <b/>
      <sz val="14"/>
      <color theme="1"/>
      <name val="Meiryo UI"/>
      <family val="3"/>
      <charset val="128"/>
    </font>
    <font>
      <b/>
      <u/>
      <sz val="16"/>
      <color theme="1"/>
      <name val="Meiryo UI"/>
      <family val="3"/>
      <charset val="128"/>
    </font>
    <font>
      <sz val="16"/>
      <name val="Meiryo UI"/>
      <family val="3"/>
      <charset val="128"/>
    </font>
    <font>
      <b/>
      <sz val="16"/>
      <color rgb="FFFF0000"/>
      <name val="Meiryo UI"/>
      <family val="3"/>
      <charset val="128"/>
    </font>
    <font>
      <b/>
      <sz val="11"/>
      <color theme="1"/>
      <name val="Meiryo UI"/>
      <family val="3"/>
      <charset val="128"/>
    </font>
    <font>
      <b/>
      <sz val="18"/>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48">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3"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2" borderId="0" xfId="0"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2" fillId="0" borderId="0" xfId="0" applyFont="1" applyFill="1" applyBorder="1" applyAlignment="1">
      <alignment horizontal="right" vertical="center"/>
    </xf>
    <xf numFmtId="0" fontId="2" fillId="0" borderId="0" xfId="0" applyFont="1" applyBorder="1" applyAlignment="1">
      <alignment horizontal="left" vertical="top"/>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center" vertical="center"/>
    </xf>
    <xf numFmtId="0" fontId="11"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38" fontId="5" fillId="0" borderId="0" xfId="1" applyFont="1" applyFill="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left" vertical="center"/>
    </xf>
    <xf numFmtId="0" fontId="3" fillId="0" borderId="0" xfId="0" applyFont="1" applyFill="1" applyBorder="1" applyAlignment="1">
      <alignment vertical="center"/>
    </xf>
    <xf numFmtId="49" fontId="1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lignment vertical="center"/>
    </xf>
    <xf numFmtId="0" fontId="15" fillId="0" borderId="0" xfId="0" applyFont="1" applyFill="1" applyBorder="1">
      <alignment vertical="center"/>
    </xf>
    <xf numFmtId="0" fontId="3" fillId="0" borderId="0" xfId="0" applyFont="1" applyFill="1" applyBorder="1" applyAlignment="1">
      <alignment horizontal="left" vertical="center"/>
    </xf>
    <xf numFmtId="0" fontId="16" fillId="0" borderId="0" xfId="0" applyFont="1" applyFill="1">
      <alignment vertical="center"/>
    </xf>
    <xf numFmtId="0" fontId="5" fillId="4" borderId="1" xfId="0" applyFont="1" applyFill="1" applyBorder="1" applyAlignment="1">
      <alignment horizontal="center" vertical="center"/>
    </xf>
    <xf numFmtId="0" fontId="5" fillId="4" borderId="16" xfId="0" applyFont="1" applyFill="1" applyBorder="1" applyAlignment="1">
      <alignment horizontal="center" vertical="center"/>
    </xf>
    <xf numFmtId="177" fontId="5" fillId="0" borderId="1" xfId="1" applyNumberFormat="1" applyFont="1" applyFill="1" applyBorder="1" applyAlignment="1" applyProtection="1">
      <alignment horizontal="center" vertical="center"/>
    </xf>
    <xf numFmtId="177" fontId="5" fillId="0" borderId="2" xfId="1"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7" fontId="5" fillId="0" borderId="2" xfId="0" applyNumberFormat="1" applyFont="1" applyFill="1" applyBorder="1" applyAlignment="1" applyProtection="1">
      <alignment horizontal="center" vertical="center"/>
    </xf>
    <xf numFmtId="177" fontId="5" fillId="0" borderId="16"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xf>
    <xf numFmtId="177" fontId="5" fillId="0" borderId="29" xfId="0" applyNumberFormat="1" applyFont="1" applyFill="1" applyBorder="1" applyAlignment="1">
      <alignment horizontal="center" vertical="center"/>
    </xf>
    <xf numFmtId="177" fontId="5" fillId="0" borderId="32"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7" fillId="2" borderId="0" xfId="0" applyFont="1" applyFill="1" applyAlignment="1">
      <alignment horizontal="left"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0" xfId="0" applyFont="1" applyFill="1" applyBorder="1" applyAlignment="1">
      <alignment horizontal="left" vertical="center"/>
    </xf>
    <xf numFmtId="38" fontId="11" fillId="3" borderId="18" xfId="1" applyFont="1" applyFill="1" applyBorder="1" applyAlignment="1" applyProtection="1">
      <alignment horizontal="center" vertical="center"/>
      <protection locked="0"/>
    </xf>
    <xf numFmtId="38" fontId="11" fillId="3" borderId="19" xfId="1" applyFont="1" applyFill="1" applyBorder="1" applyAlignment="1" applyProtection="1">
      <alignment horizontal="center" vertical="center"/>
      <protection locked="0"/>
    </xf>
    <xf numFmtId="38" fontId="11" fillId="3" borderId="8" xfId="1" applyFont="1" applyFill="1" applyBorder="1" applyAlignment="1" applyProtection="1">
      <alignment horizontal="center" vertical="center"/>
      <protection locked="0"/>
    </xf>
    <xf numFmtId="38" fontId="11" fillId="3" borderId="9" xfId="1" applyFont="1" applyFill="1" applyBorder="1" applyAlignment="1" applyProtection="1">
      <alignment horizontal="center" vertical="center"/>
      <protection locked="0"/>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76" fontId="11" fillId="0" borderId="19" xfId="1" applyNumberFormat="1" applyFont="1" applyFill="1" applyBorder="1" applyAlignment="1">
      <alignment horizontal="center" vertical="center"/>
    </xf>
    <xf numFmtId="176" fontId="11" fillId="0" borderId="9" xfId="1"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77" fontId="5" fillId="3" borderId="1" xfId="0" applyNumberFormat="1" applyFont="1" applyFill="1" applyBorder="1" applyAlignment="1" applyProtection="1">
      <alignment horizontal="center" vertical="center"/>
      <protection locked="0"/>
    </xf>
    <xf numFmtId="177" fontId="5" fillId="3" borderId="2" xfId="0" applyNumberFormat="1" applyFont="1" applyFill="1" applyBorder="1" applyAlignment="1" applyProtection="1">
      <alignment horizontal="center" vertical="center"/>
      <protection locked="0"/>
    </xf>
    <xf numFmtId="177" fontId="5" fillId="3" borderId="16" xfId="0" applyNumberFormat="1" applyFont="1" applyFill="1" applyBorder="1" applyAlignment="1" applyProtection="1">
      <alignment horizontal="center" vertical="center"/>
      <protection locked="0"/>
    </xf>
    <xf numFmtId="177" fontId="5" fillId="3" borderId="11" xfId="0"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15" fillId="0" borderId="0" xfId="0" applyFont="1" applyFill="1" applyBorder="1" applyAlignment="1">
      <alignment horizontal="center" vertical="center"/>
    </xf>
    <xf numFmtId="38" fontId="11" fillId="0" borderId="18" xfId="1" applyFont="1" applyFill="1" applyBorder="1" applyAlignment="1">
      <alignment horizontal="center" vertical="center"/>
    </xf>
    <xf numFmtId="38" fontId="11" fillId="0" borderId="19"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177" fontId="11" fillId="0" borderId="21" xfId="0" applyNumberFormat="1" applyFont="1" applyFill="1" applyBorder="1" applyAlignment="1">
      <alignment horizontal="center" vertical="center"/>
    </xf>
    <xf numFmtId="177" fontId="11" fillId="0" borderId="19" xfId="0" applyNumberFormat="1" applyFont="1" applyFill="1" applyBorder="1" applyAlignment="1">
      <alignment horizontal="center" vertical="center"/>
    </xf>
    <xf numFmtId="177" fontId="11" fillId="0" borderId="14"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177" fontId="11" fillId="0" borderId="30"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36" xfId="0" applyNumberFormat="1" applyFont="1" applyFill="1" applyBorder="1" applyAlignment="1">
      <alignment horizontal="center" vertical="center"/>
    </xf>
    <xf numFmtId="177" fontId="11" fillId="0" borderId="25"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177" fontId="11" fillId="0" borderId="27" xfId="0" applyNumberFormat="1" applyFont="1" applyFill="1" applyBorder="1" applyAlignment="1">
      <alignment horizontal="center" vertical="center"/>
    </xf>
    <xf numFmtId="177" fontId="11" fillId="0" borderId="37" xfId="0" applyNumberFormat="1" applyFont="1" applyFill="1" applyBorder="1" applyAlignment="1">
      <alignment horizontal="center" vertical="center"/>
    </xf>
    <xf numFmtId="177" fontId="11" fillId="0" borderId="3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02"/>
  <sheetViews>
    <sheetView tabSelected="1" view="pageBreakPreview" topLeftCell="A58" zoomScale="70" zoomScaleNormal="70" zoomScaleSheetLayoutView="70" workbookViewId="0">
      <selection activeCell="B37" sqref="B37:G38"/>
    </sheetView>
  </sheetViews>
  <sheetFormatPr defaultColWidth="7.125" defaultRowHeight="19.5" customHeight="1" x14ac:dyDescent="0.4"/>
  <cols>
    <col min="1" max="8" width="7.125" style="2"/>
    <col min="9" max="9" width="7.125" style="2" customWidth="1"/>
    <col min="10" max="24" width="7.125" style="2"/>
    <col min="25" max="25" width="11.75" style="2" hidden="1" customWidth="1"/>
    <col min="26" max="16384" width="7.125" style="1"/>
  </cols>
  <sheetData>
    <row r="1" spans="1:25" ht="19.5" customHeight="1" x14ac:dyDescent="0.4">
      <c r="A1" s="54" t="s">
        <v>47</v>
      </c>
      <c r="B1" s="54"/>
      <c r="C1" s="54"/>
      <c r="D1" s="54"/>
      <c r="E1" s="54"/>
      <c r="F1" s="54"/>
      <c r="G1" s="54"/>
      <c r="H1" s="54"/>
      <c r="I1" s="54"/>
      <c r="J1" s="54"/>
      <c r="K1" s="54"/>
      <c r="L1" s="54"/>
      <c r="M1" s="54"/>
      <c r="N1" s="54"/>
      <c r="O1" s="54"/>
      <c r="P1" s="54"/>
      <c r="Q1" s="54"/>
      <c r="R1" s="54"/>
      <c r="S1" s="54"/>
      <c r="T1" s="54"/>
      <c r="U1" s="54"/>
      <c r="V1" s="54"/>
      <c r="W1" s="54"/>
      <c r="X1" s="9"/>
      <c r="Y1" s="4"/>
    </row>
    <row r="2" spans="1:25" ht="19.5" customHeight="1" x14ac:dyDescent="0.4">
      <c r="A2" s="54"/>
      <c r="B2" s="54"/>
      <c r="C2" s="54"/>
      <c r="D2" s="54"/>
      <c r="E2" s="54"/>
      <c r="F2" s="54"/>
      <c r="G2" s="54"/>
      <c r="H2" s="54"/>
      <c r="I2" s="54"/>
      <c r="J2" s="54"/>
      <c r="K2" s="54"/>
      <c r="L2" s="54"/>
      <c r="M2" s="54"/>
      <c r="N2" s="54"/>
      <c r="O2" s="54"/>
      <c r="P2" s="54"/>
      <c r="Q2" s="54"/>
      <c r="R2" s="54"/>
      <c r="S2" s="54"/>
      <c r="T2" s="54"/>
      <c r="U2" s="54"/>
      <c r="V2" s="54"/>
      <c r="W2" s="54"/>
      <c r="X2" s="9"/>
      <c r="Y2" s="4"/>
    </row>
    <row r="3" spans="1:25" ht="37.5" customHeight="1" thickBot="1" x14ac:dyDescent="0.45">
      <c r="A3" s="21" t="s">
        <v>54</v>
      </c>
      <c r="C3" s="21"/>
      <c r="D3" s="21"/>
      <c r="E3" s="21"/>
      <c r="M3" s="131" t="str">
        <f>IF(M4&gt;8500000,"所得金額調整控除適用の可能性があります。下記を参照ください。","")</f>
        <v/>
      </c>
      <c r="N3" s="131"/>
      <c r="O3" s="131"/>
      <c r="P3" s="131"/>
      <c r="Q3" s="131"/>
      <c r="R3" s="131"/>
      <c r="S3" s="131"/>
      <c r="T3" s="131"/>
      <c r="U3" s="131"/>
      <c r="V3" s="131"/>
      <c r="W3" s="131"/>
      <c r="X3" s="5"/>
      <c r="Y3" s="5"/>
    </row>
    <row r="4" spans="1:25" ht="29.25" customHeight="1" x14ac:dyDescent="0.4">
      <c r="A4" s="5"/>
      <c r="B4" s="89" t="s">
        <v>40</v>
      </c>
      <c r="C4" s="89"/>
      <c r="D4" s="89"/>
      <c r="E4" s="89"/>
      <c r="F4" s="89"/>
      <c r="G4" s="89"/>
      <c r="H4" s="89"/>
      <c r="I4" s="89"/>
      <c r="J4" s="89"/>
      <c r="K4" s="89"/>
      <c r="L4" s="90"/>
      <c r="M4" s="78">
        <v>0</v>
      </c>
      <c r="N4" s="79"/>
      <c r="O4" s="79"/>
      <c r="P4" s="79"/>
      <c r="Q4" s="79"/>
      <c r="R4" s="79"/>
      <c r="S4" s="79"/>
      <c r="T4" s="79"/>
      <c r="U4" s="61" t="s">
        <v>39</v>
      </c>
      <c r="X4" s="5"/>
      <c r="Y4" s="5"/>
    </row>
    <row r="5" spans="1:25" ht="29.25" customHeight="1" thickBot="1" x14ac:dyDescent="0.45">
      <c r="A5" s="5"/>
      <c r="B5" s="89"/>
      <c r="C5" s="89"/>
      <c r="D5" s="89"/>
      <c r="E5" s="89"/>
      <c r="F5" s="89"/>
      <c r="G5" s="89"/>
      <c r="H5" s="89"/>
      <c r="I5" s="89"/>
      <c r="J5" s="89"/>
      <c r="K5" s="89"/>
      <c r="L5" s="90"/>
      <c r="M5" s="80"/>
      <c r="N5" s="81"/>
      <c r="O5" s="81"/>
      <c r="P5" s="81"/>
      <c r="Q5" s="81"/>
      <c r="R5" s="81"/>
      <c r="S5" s="81"/>
      <c r="T5" s="81"/>
      <c r="U5" s="62"/>
      <c r="V5" s="1"/>
      <c r="W5" s="1"/>
      <c r="X5" s="1"/>
      <c r="Y5" s="1"/>
    </row>
    <row r="6" spans="1:25" ht="15.75" customHeight="1" x14ac:dyDescent="0.4">
      <c r="A6" s="5"/>
      <c r="B6" s="86" t="s">
        <v>48</v>
      </c>
      <c r="C6" s="91" t="s">
        <v>41</v>
      </c>
      <c r="D6" s="92"/>
      <c r="E6" s="92"/>
      <c r="F6" s="92"/>
      <c r="G6" s="92"/>
      <c r="H6" s="92"/>
      <c r="I6" s="92"/>
      <c r="J6" s="92"/>
      <c r="K6" s="92"/>
      <c r="L6" s="93"/>
      <c r="M6" s="105">
        <v>0</v>
      </c>
      <c r="N6" s="106"/>
      <c r="O6" s="106"/>
      <c r="P6" s="106"/>
      <c r="Q6" s="106"/>
      <c r="R6" s="106"/>
      <c r="S6" s="106"/>
      <c r="T6" s="106"/>
      <c r="U6" s="107"/>
    </row>
    <row r="7" spans="1:25" ht="15.75" customHeight="1" x14ac:dyDescent="0.4">
      <c r="A7" s="5"/>
      <c r="B7" s="87"/>
      <c r="C7" s="94"/>
      <c r="D7" s="95"/>
      <c r="E7" s="95"/>
      <c r="F7" s="95"/>
      <c r="G7" s="95"/>
      <c r="H7" s="95"/>
      <c r="I7" s="95"/>
      <c r="J7" s="95"/>
      <c r="K7" s="95"/>
      <c r="L7" s="96"/>
      <c r="M7" s="108"/>
      <c r="N7" s="109"/>
      <c r="O7" s="109"/>
      <c r="P7" s="109"/>
      <c r="Q7" s="109"/>
      <c r="R7" s="109"/>
      <c r="S7" s="109"/>
      <c r="T7" s="109"/>
      <c r="U7" s="110"/>
    </row>
    <row r="8" spans="1:25" ht="15.75" customHeight="1" x14ac:dyDescent="0.4">
      <c r="A8" s="5"/>
      <c r="B8" s="87"/>
      <c r="C8" s="91" t="s">
        <v>0</v>
      </c>
      <c r="D8" s="92"/>
      <c r="E8" s="92"/>
      <c r="F8" s="92"/>
      <c r="G8" s="92"/>
      <c r="H8" s="92"/>
      <c r="I8" s="92"/>
      <c r="J8" s="92"/>
      <c r="K8" s="92"/>
      <c r="L8" s="93"/>
      <c r="M8" s="63" t="s">
        <v>6</v>
      </c>
      <c r="N8" s="64"/>
      <c r="O8" s="64"/>
      <c r="P8" s="64"/>
      <c r="Q8" s="64"/>
      <c r="R8" s="64"/>
      <c r="S8" s="64"/>
      <c r="T8" s="64"/>
      <c r="U8" s="65"/>
    </row>
    <row r="9" spans="1:25" ht="15.75" customHeight="1" x14ac:dyDescent="0.4">
      <c r="A9" s="5"/>
      <c r="B9" s="87"/>
      <c r="C9" s="94"/>
      <c r="D9" s="95"/>
      <c r="E9" s="95"/>
      <c r="F9" s="95"/>
      <c r="G9" s="95"/>
      <c r="H9" s="95"/>
      <c r="I9" s="95"/>
      <c r="J9" s="95"/>
      <c r="K9" s="95"/>
      <c r="L9" s="96"/>
      <c r="M9" s="66"/>
      <c r="N9" s="67"/>
      <c r="O9" s="67"/>
      <c r="P9" s="67"/>
      <c r="Q9" s="67"/>
      <c r="R9" s="67"/>
      <c r="S9" s="67"/>
      <c r="T9" s="67"/>
      <c r="U9" s="68"/>
    </row>
    <row r="10" spans="1:25" ht="15.75" customHeight="1" x14ac:dyDescent="0.4">
      <c r="A10" s="6"/>
      <c r="B10" s="88"/>
      <c r="C10" s="97" t="s">
        <v>1</v>
      </c>
      <c r="D10" s="97"/>
      <c r="E10" s="97"/>
      <c r="F10" s="97"/>
      <c r="G10" s="97"/>
      <c r="H10" s="97"/>
      <c r="I10" s="97"/>
      <c r="J10" s="97"/>
      <c r="K10" s="97"/>
      <c r="L10" s="97"/>
      <c r="M10" s="64" t="s">
        <v>8</v>
      </c>
      <c r="N10" s="64"/>
      <c r="O10" s="64"/>
      <c r="P10" s="64"/>
      <c r="Q10" s="64"/>
      <c r="R10" s="64"/>
      <c r="S10" s="64"/>
      <c r="T10" s="64"/>
      <c r="U10" s="65"/>
    </row>
    <row r="11" spans="1:25" ht="15.75" customHeight="1" x14ac:dyDescent="0.4">
      <c r="A11" s="6"/>
      <c r="B11" s="88"/>
      <c r="C11" s="97"/>
      <c r="D11" s="97"/>
      <c r="E11" s="97"/>
      <c r="F11" s="97"/>
      <c r="G11" s="97"/>
      <c r="H11" s="97"/>
      <c r="I11" s="97"/>
      <c r="J11" s="97"/>
      <c r="K11" s="97"/>
      <c r="L11" s="97"/>
      <c r="M11" s="67"/>
      <c r="N11" s="67"/>
      <c r="O11" s="67"/>
      <c r="P11" s="67"/>
      <c r="Q11" s="67"/>
      <c r="R11" s="67"/>
      <c r="S11" s="67"/>
      <c r="T11" s="67"/>
      <c r="U11" s="68"/>
    </row>
    <row r="12" spans="1:25" ht="15.75" customHeight="1" x14ac:dyDescent="0.4">
      <c r="A12" s="5"/>
      <c r="B12" s="87"/>
      <c r="C12" s="94" t="s">
        <v>2</v>
      </c>
      <c r="D12" s="95"/>
      <c r="E12" s="95"/>
      <c r="F12" s="95"/>
      <c r="G12" s="95"/>
      <c r="H12" s="95"/>
      <c r="I12" s="95"/>
      <c r="J12" s="95"/>
      <c r="K12" s="95"/>
      <c r="L12" s="96"/>
      <c r="M12" s="63" t="s">
        <v>9</v>
      </c>
      <c r="N12" s="64"/>
      <c r="O12" s="64"/>
      <c r="P12" s="64"/>
      <c r="Q12" s="64"/>
      <c r="R12" s="64"/>
      <c r="S12" s="64"/>
      <c r="T12" s="64"/>
      <c r="U12" s="65"/>
    </row>
    <row r="13" spans="1:25" ht="15.75" customHeight="1" x14ac:dyDescent="0.4">
      <c r="A13" s="5"/>
      <c r="B13" s="87"/>
      <c r="C13" s="94"/>
      <c r="D13" s="95"/>
      <c r="E13" s="95"/>
      <c r="F13" s="95"/>
      <c r="G13" s="95"/>
      <c r="H13" s="95"/>
      <c r="I13" s="95"/>
      <c r="J13" s="95"/>
      <c r="K13" s="95"/>
      <c r="L13" s="96"/>
      <c r="M13" s="66"/>
      <c r="N13" s="67"/>
      <c r="O13" s="67"/>
      <c r="P13" s="67"/>
      <c r="Q13" s="67"/>
      <c r="R13" s="67"/>
      <c r="S13" s="67"/>
      <c r="T13" s="67"/>
      <c r="U13" s="68"/>
    </row>
    <row r="14" spans="1:25" ht="15.75" customHeight="1" x14ac:dyDescent="0.4">
      <c r="A14" s="5"/>
      <c r="B14" s="87"/>
      <c r="C14" s="91" t="s">
        <v>3</v>
      </c>
      <c r="D14" s="92"/>
      <c r="E14" s="92"/>
      <c r="F14" s="92"/>
      <c r="G14" s="92"/>
      <c r="H14" s="92"/>
      <c r="I14" s="92"/>
      <c r="J14" s="92"/>
      <c r="K14" s="92"/>
      <c r="L14" s="93"/>
      <c r="M14" s="63" t="s">
        <v>10</v>
      </c>
      <c r="N14" s="64"/>
      <c r="O14" s="64"/>
      <c r="P14" s="64"/>
      <c r="Q14" s="64"/>
      <c r="R14" s="64"/>
      <c r="S14" s="64"/>
      <c r="T14" s="64"/>
      <c r="U14" s="65"/>
    </row>
    <row r="15" spans="1:25" ht="15.75" customHeight="1" x14ac:dyDescent="0.4">
      <c r="A15" s="5"/>
      <c r="B15" s="87"/>
      <c r="C15" s="94"/>
      <c r="D15" s="95"/>
      <c r="E15" s="95"/>
      <c r="F15" s="95"/>
      <c r="G15" s="95"/>
      <c r="H15" s="95"/>
      <c r="I15" s="95"/>
      <c r="J15" s="95"/>
      <c r="K15" s="95"/>
      <c r="L15" s="96"/>
      <c r="M15" s="66"/>
      <c r="N15" s="67"/>
      <c r="O15" s="67"/>
      <c r="P15" s="67"/>
      <c r="Q15" s="67"/>
      <c r="R15" s="67"/>
      <c r="S15" s="67"/>
      <c r="T15" s="67"/>
      <c r="U15" s="68"/>
    </row>
    <row r="16" spans="1:25" ht="15.75" customHeight="1" x14ac:dyDescent="0.4">
      <c r="A16" s="5"/>
      <c r="B16" s="87"/>
      <c r="C16" s="91" t="s">
        <v>4</v>
      </c>
      <c r="D16" s="92"/>
      <c r="E16" s="92"/>
      <c r="F16" s="92"/>
      <c r="G16" s="92"/>
      <c r="H16" s="92"/>
      <c r="I16" s="92"/>
      <c r="J16" s="92"/>
      <c r="K16" s="92"/>
      <c r="L16" s="93"/>
      <c r="M16" s="63" t="s">
        <v>11</v>
      </c>
      <c r="N16" s="64"/>
      <c r="O16" s="64"/>
      <c r="P16" s="64"/>
      <c r="Q16" s="64"/>
      <c r="R16" s="64"/>
      <c r="S16" s="64"/>
      <c r="T16" s="64"/>
      <c r="U16" s="65"/>
    </row>
    <row r="17" spans="1:25" ht="15.75" customHeight="1" x14ac:dyDescent="0.4">
      <c r="A17" s="5"/>
      <c r="B17" s="87"/>
      <c r="C17" s="94"/>
      <c r="D17" s="95"/>
      <c r="E17" s="95"/>
      <c r="F17" s="95"/>
      <c r="G17" s="95"/>
      <c r="H17" s="95"/>
      <c r="I17" s="95"/>
      <c r="J17" s="95"/>
      <c r="K17" s="95"/>
      <c r="L17" s="96"/>
      <c r="M17" s="66"/>
      <c r="N17" s="67"/>
      <c r="O17" s="67"/>
      <c r="P17" s="67"/>
      <c r="Q17" s="67"/>
      <c r="R17" s="67"/>
      <c r="S17" s="67"/>
      <c r="T17" s="67"/>
      <c r="U17" s="68"/>
    </row>
    <row r="18" spans="1:25" ht="15.75" customHeight="1" x14ac:dyDescent="0.4">
      <c r="A18" s="5"/>
      <c r="B18" s="87"/>
      <c r="C18" s="91" t="s">
        <v>5</v>
      </c>
      <c r="D18" s="92"/>
      <c r="E18" s="92"/>
      <c r="F18" s="92"/>
      <c r="G18" s="92"/>
      <c r="H18" s="92"/>
      <c r="I18" s="92"/>
      <c r="J18" s="92"/>
      <c r="K18" s="92"/>
      <c r="L18" s="93"/>
      <c r="M18" s="63" t="s">
        <v>7</v>
      </c>
      <c r="N18" s="64"/>
      <c r="O18" s="64"/>
      <c r="P18" s="64"/>
      <c r="Q18" s="64"/>
      <c r="R18" s="64"/>
      <c r="S18" s="64"/>
      <c r="T18" s="64"/>
      <c r="U18" s="65"/>
    </row>
    <row r="19" spans="1:25" ht="16.5" customHeight="1" thickBot="1" x14ac:dyDescent="0.45">
      <c r="A19" s="5"/>
      <c r="B19" s="87"/>
      <c r="C19" s="94"/>
      <c r="D19" s="95"/>
      <c r="E19" s="95"/>
      <c r="F19" s="95"/>
      <c r="G19" s="95"/>
      <c r="H19" s="95"/>
      <c r="I19" s="95"/>
      <c r="J19" s="95"/>
      <c r="K19" s="95"/>
      <c r="L19" s="96"/>
      <c r="M19" s="66"/>
      <c r="N19" s="67"/>
      <c r="O19" s="67"/>
      <c r="P19" s="67"/>
      <c r="Q19" s="67"/>
      <c r="R19" s="67"/>
      <c r="S19" s="67"/>
      <c r="T19" s="67"/>
      <c r="U19" s="68"/>
    </row>
    <row r="20" spans="1:25" ht="30" customHeight="1" x14ac:dyDescent="0.4">
      <c r="A20" s="5"/>
      <c r="B20" s="82" t="s">
        <v>46</v>
      </c>
      <c r="C20" s="83"/>
      <c r="D20" s="83"/>
      <c r="E20" s="83"/>
      <c r="F20" s="83"/>
      <c r="G20" s="83"/>
      <c r="H20" s="83"/>
      <c r="I20" s="83"/>
      <c r="J20" s="83"/>
      <c r="K20" s="83"/>
      <c r="L20" s="83"/>
      <c r="M20" s="132" t="str">
        <f>IF(M4&lt;=550000,"0",IF(AND(M4&gt;550000,1619000&gt;M4),M4-550000,IF(AND(M4&gt;=1619000,1620000&gt;M4),ROUNDDOWN(M4/1000,0)*1000-550000,IF(AND(M4&gt;=1620000,1624000&gt;M4),ROUNDDOWN(M4/2000,0)*2000-550000,IF(AND(M4&gt;=1624000,1625000&gt;=M4),ROUNDDOWN(M4/4000,0)*4000-550000,IF(AND(M4&gt;1625000,1800000&gt;=M4),ROUNDDOWN(M4/4000,0)*4000*0.6+100000,IF(AND(M4&gt;1800000,3600000&gt;=M4),ROUNDDOWN(M4/4000,0)*4000*0.7-80000,IF(AND(M4&gt;3600000,6600000&gt;=M4),ROUNDDOWN(M4/4000,0)*4000*0.8-440000,IF(AND(M4&gt;6600000,8500000&gt;=M4),M4*0.9-1100000,IF(M4&gt;8500000,M4-1950000,""))))))))))</f>
        <v>0</v>
      </c>
      <c r="N20" s="133"/>
      <c r="O20" s="133"/>
      <c r="P20" s="133"/>
      <c r="Q20" s="133"/>
      <c r="R20" s="133"/>
      <c r="S20" s="133"/>
      <c r="T20" s="133"/>
      <c r="U20" s="61" t="s">
        <v>39</v>
      </c>
      <c r="Y20" s="2">
        <f>IF(AND(0&lt;=M4,M4&lt;=550000),0,IF(M20&lt;=100000,M20,100000))</f>
        <v>0</v>
      </c>
    </row>
    <row r="21" spans="1:25" ht="30" customHeight="1" thickBot="1" x14ac:dyDescent="0.45">
      <c r="A21" s="5"/>
      <c r="B21" s="84"/>
      <c r="C21" s="85"/>
      <c r="D21" s="85"/>
      <c r="E21" s="85"/>
      <c r="F21" s="85"/>
      <c r="G21" s="85"/>
      <c r="H21" s="85"/>
      <c r="I21" s="85"/>
      <c r="J21" s="85"/>
      <c r="K21" s="85"/>
      <c r="L21" s="85"/>
      <c r="M21" s="134"/>
      <c r="N21" s="135"/>
      <c r="O21" s="135"/>
      <c r="P21" s="135"/>
      <c r="Q21" s="135"/>
      <c r="R21" s="135"/>
      <c r="S21" s="135"/>
      <c r="T21" s="135"/>
      <c r="U21" s="62"/>
    </row>
    <row r="22" spans="1:25" ht="27" customHeight="1" x14ac:dyDescent="0.4">
      <c r="A22" s="5"/>
      <c r="B22" s="77" t="s">
        <v>52</v>
      </c>
      <c r="C22" s="77"/>
      <c r="D22" s="77"/>
      <c r="E22" s="77"/>
      <c r="F22" s="77"/>
      <c r="G22" s="77"/>
      <c r="H22" s="77"/>
      <c r="I22" s="77"/>
      <c r="J22" s="77"/>
      <c r="K22" s="77"/>
      <c r="L22" s="77"/>
      <c r="M22" s="77"/>
      <c r="N22" s="77"/>
      <c r="O22" s="77"/>
      <c r="P22" s="77"/>
      <c r="Q22" s="77"/>
      <c r="R22" s="77"/>
      <c r="S22" s="77"/>
      <c r="T22" s="77"/>
      <c r="U22" s="77"/>
    </row>
    <row r="23" spans="1:25" ht="26.25" customHeight="1" x14ac:dyDescent="0.4">
      <c r="A23" s="5"/>
      <c r="B23" s="77" t="s">
        <v>53</v>
      </c>
      <c r="C23" s="77"/>
      <c r="D23" s="77"/>
      <c r="E23" s="77"/>
      <c r="F23" s="77"/>
      <c r="G23" s="77"/>
      <c r="H23" s="77"/>
      <c r="I23" s="77"/>
      <c r="J23" s="77"/>
      <c r="K23" s="77"/>
      <c r="L23" s="77"/>
      <c r="M23" s="77"/>
      <c r="N23" s="77"/>
      <c r="O23" s="77"/>
      <c r="P23" s="77"/>
      <c r="Q23" s="77"/>
      <c r="R23" s="77"/>
      <c r="S23" s="77"/>
      <c r="T23" s="77"/>
      <c r="U23" s="77"/>
      <c r="V23" s="13"/>
      <c r="W23" s="13"/>
      <c r="X23" s="13"/>
      <c r="Y23" s="5"/>
    </row>
    <row r="24" spans="1:25" ht="19.5" customHeight="1" x14ac:dyDescent="0.4">
      <c r="A24" s="5"/>
      <c r="B24" s="12"/>
      <c r="C24" s="12"/>
      <c r="D24" s="17"/>
      <c r="E24" s="12"/>
      <c r="F24" s="13"/>
      <c r="G24" s="13"/>
      <c r="H24" s="13"/>
      <c r="I24" s="13"/>
      <c r="J24" s="13"/>
      <c r="K24" s="13"/>
      <c r="L24" s="13"/>
      <c r="M24" s="13"/>
      <c r="N24" s="13"/>
      <c r="O24" s="13"/>
      <c r="P24" s="13"/>
      <c r="Q24" s="13"/>
      <c r="R24" s="13"/>
      <c r="S24" s="13"/>
      <c r="T24" s="13"/>
      <c r="U24" s="13"/>
      <c r="V24" s="13"/>
      <c r="W24" s="13"/>
      <c r="X24" s="13"/>
      <c r="Y24" s="5"/>
    </row>
    <row r="25" spans="1:25" s="5" customFormat="1" ht="33" customHeight="1" x14ac:dyDescent="0.4">
      <c r="A25" s="21" t="s">
        <v>56</v>
      </c>
      <c r="C25" s="7"/>
      <c r="D25" s="7"/>
      <c r="E25" s="7"/>
      <c r="F25" s="7"/>
    </row>
    <row r="26" spans="1:25" s="5" customFormat="1" ht="33" customHeight="1" thickBot="1" x14ac:dyDescent="0.45">
      <c r="A26" s="21"/>
      <c r="B26" s="33" t="str">
        <f>IF(Y20+Y30&gt;100000,"所得金額調整控除対象者です。下記を参照ください。",IF(Y20+Y33&gt;100000,"所得金額調整控除対象者です。下記を参照ください。",""))</f>
        <v/>
      </c>
      <c r="C26" s="7"/>
      <c r="D26" s="7"/>
      <c r="E26" s="7"/>
      <c r="F26" s="7"/>
      <c r="Y26" s="2"/>
    </row>
    <row r="27" spans="1:25" s="5" customFormat="1" ht="30.75" customHeight="1" x14ac:dyDescent="0.4">
      <c r="B27" s="82" t="s">
        <v>45</v>
      </c>
      <c r="C27" s="83"/>
      <c r="D27" s="83"/>
      <c r="E27" s="83"/>
      <c r="F27" s="83"/>
      <c r="G27" s="83"/>
      <c r="H27" s="83"/>
      <c r="I27" s="83"/>
      <c r="J27" s="78">
        <v>0</v>
      </c>
      <c r="K27" s="79"/>
      <c r="L27" s="79"/>
      <c r="M27" s="79"/>
      <c r="N27" s="79"/>
      <c r="O27" s="79"/>
      <c r="P27" s="79"/>
      <c r="Q27" s="79"/>
      <c r="R27" s="61" t="s">
        <v>44</v>
      </c>
      <c r="Y27" s="2"/>
    </row>
    <row r="28" spans="1:25" s="5" customFormat="1" ht="30.75" customHeight="1" thickBot="1" x14ac:dyDescent="0.45">
      <c r="B28" s="84"/>
      <c r="C28" s="85"/>
      <c r="D28" s="85"/>
      <c r="E28" s="85"/>
      <c r="F28" s="85"/>
      <c r="G28" s="85"/>
      <c r="H28" s="85"/>
      <c r="I28" s="85"/>
      <c r="J28" s="80"/>
      <c r="K28" s="81"/>
      <c r="L28" s="81"/>
      <c r="M28" s="81"/>
      <c r="N28" s="81"/>
      <c r="O28" s="81"/>
      <c r="P28" s="81"/>
      <c r="Q28" s="81"/>
      <c r="R28" s="62"/>
      <c r="Y28" s="2"/>
    </row>
    <row r="29" spans="1:25" s="5" customFormat="1" ht="12" customHeight="1" thickBot="1" x14ac:dyDescent="0.45">
      <c r="B29" s="7"/>
      <c r="C29" s="7"/>
      <c r="D29" s="7"/>
      <c r="E29" s="7"/>
      <c r="F29" s="7"/>
    </row>
    <row r="30" spans="1:25" s="5" customFormat="1" ht="30.75" customHeight="1" x14ac:dyDescent="0.4">
      <c r="B30" s="73" t="s">
        <v>81</v>
      </c>
      <c r="C30" s="74"/>
      <c r="D30" s="74"/>
      <c r="E30" s="74"/>
      <c r="F30" s="74"/>
      <c r="G30" s="69" t="s">
        <v>49</v>
      </c>
      <c r="H30" s="70"/>
      <c r="I30" s="70"/>
      <c r="J30" s="79">
        <v>0</v>
      </c>
      <c r="K30" s="79"/>
      <c r="L30" s="79"/>
      <c r="M30" s="79"/>
      <c r="N30" s="61" t="s">
        <v>39</v>
      </c>
      <c r="O30" s="69" t="s">
        <v>50</v>
      </c>
      <c r="P30" s="111"/>
      <c r="Q30" s="111"/>
      <c r="R30" s="114">
        <f>IFERROR(IF(J27&lt;=10000000,IF(J30&lt;=3300000,J30-600000,IF(AND(J30&gt;3300000,J30&lt;=4100000),J30*0.75-275000,IF(AND(J30&gt;4100000,J30&lt;=7700000),J30*0.85-685000,IF(AND(J30&gt;7700000,J30&lt;=10000000),J30*0.95-1455000,IF(J30&gt;10000000,J30-1955000,""))))),IFERROR(IF(AND(J27&gt;10000000,J27&lt;=20000000),IF(J30&lt;=3300000,J30-500000,IF(AND(J30&gt;3300000,J30&lt;=4100000),J30*0.75-175000,IF(AND(J30&gt;4100000,J30&lt;=7700000),J30*0.85-585000,IF(AND(J30&gt;7700000,J30&lt;=10000000),J30*0.95-1355000,IF(J30&gt;10000000,J30-1855000,""))))),IFERROR(IF(J27&gt;20000000,IF(J30&lt;=3300000,J30-400000,IF(AND(J30&gt;3300000,J30&lt;=4100000),J30*0.75-75000,IF(AND(J30&gt;4100000,J30&lt;=7700000),J30*0.85-485000,IF(AND(J30&gt;7700000,J30&lt;=10000000),J30*0.95-1255000,IF(J30&gt;10000000,J30-1755000,"")))))),"")),"")),"")</f>
        <v>-600000</v>
      </c>
      <c r="S30" s="114"/>
      <c r="T30" s="114"/>
      <c r="U30" s="114"/>
      <c r="V30" s="61" t="s">
        <v>44</v>
      </c>
      <c r="Y30" s="2">
        <f>IF(R30&gt;100000,100000,IF(R30&lt;0,0,R30))</f>
        <v>0</v>
      </c>
    </row>
    <row r="31" spans="1:25" s="5" customFormat="1" ht="30.75" customHeight="1" thickBot="1" x14ac:dyDescent="0.45">
      <c r="B31" s="75"/>
      <c r="C31" s="76"/>
      <c r="D31" s="76"/>
      <c r="E31" s="76"/>
      <c r="F31" s="76"/>
      <c r="G31" s="71"/>
      <c r="H31" s="72"/>
      <c r="I31" s="72"/>
      <c r="J31" s="81"/>
      <c r="K31" s="81"/>
      <c r="L31" s="81"/>
      <c r="M31" s="81"/>
      <c r="N31" s="62"/>
      <c r="O31" s="112"/>
      <c r="P31" s="113"/>
      <c r="Q31" s="113"/>
      <c r="R31" s="115"/>
      <c r="S31" s="115"/>
      <c r="T31" s="115"/>
      <c r="U31" s="115"/>
      <c r="V31" s="62"/>
      <c r="W31" s="10"/>
      <c r="X31" s="10"/>
      <c r="Y31" s="2"/>
    </row>
    <row r="32" spans="1:25" s="5" customFormat="1" ht="11.25" customHeight="1" thickBot="1" x14ac:dyDescent="0.45">
      <c r="B32" s="8"/>
      <c r="C32" s="8"/>
      <c r="D32" s="8"/>
      <c r="E32" s="8"/>
      <c r="F32" s="20"/>
      <c r="G32" s="20"/>
      <c r="H32" s="20"/>
      <c r="I32" s="20"/>
      <c r="J32" s="22"/>
      <c r="K32" s="22"/>
      <c r="L32" s="22"/>
      <c r="M32" s="22"/>
      <c r="N32" s="22"/>
      <c r="O32" s="20"/>
      <c r="P32" s="20"/>
      <c r="Q32" s="20"/>
      <c r="R32" s="24"/>
      <c r="S32" s="24"/>
      <c r="T32" s="24"/>
      <c r="U32" s="24"/>
      <c r="V32" s="22"/>
      <c r="W32" s="10"/>
      <c r="X32" s="10"/>
    </row>
    <row r="33" spans="1:25" s="5" customFormat="1" ht="33" customHeight="1" x14ac:dyDescent="0.4">
      <c r="B33" s="73" t="s">
        <v>55</v>
      </c>
      <c r="C33" s="74"/>
      <c r="D33" s="74"/>
      <c r="E33" s="74"/>
      <c r="F33" s="74"/>
      <c r="G33" s="69" t="s">
        <v>49</v>
      </c>
      <c r="H33" s="70"/>
      <c r="I33" s="70"/>
      <c r="J33" s="79">
        <v>0</v>
      </c>
      <c r="K33" s="79"/>
      <c r="L33" s="79"/>
      <c r="M33" s="79"/>
      <c r="N33" s="61" t="s">
        <v>39</v>
      </c>
      <c r="O33" s="69" t="s">
        <v>50</v>
      </c>
      <c r="P33" s="111"/>
      <c r="Q33" s="111"/>
      <c r="R33" s="114">
        <f>IFERROR(IF(J27&lt;=10000000,IF(J33&lt;=3300000,J33-1100000,IF(AND(J33&gt;3300000,J33&lt;=4100000),J33*0.75-275000,IF(AND(J33&gt;4100000,J33&lt;=7700000),J33*0.85-685000,IF(AND(J33&gt;7700000,J33&lt;=10000000),J33*0.95-1455000,IF(J33&gt;10000000,J33-1955000,""))))),IFERROR(IF(AND(J27&gt;10000000,J27&lt;=20000000),IF(J33&lt;=3300000,J33-1000000,IF(AND(J33&gt;3300000,J33&lt;=4100000),J33*0.75-175000,IF(AND(J33&gt;4100000,J33&lt;=7700000),J33*0.85-585000,IF(AND(J33&gt;7700000,J33&lt;=10000000),J33*0.95-1355000,IF(J33&gt;10000000,J33-1855000,""))))),IFERROR(IF(J27&gt;20000000,IF(J33&lt;=3300000,J33-900000,IF(AND(J33&gt;3300000,J33&lt;=4100000),J33*0.75-75000,IF(AND(J33&gt;4100000,J33&lt;=7700000),J33*0.85-485000,IF(AND(J33&gt;7700000,J33&lt;=10000000),J33*0.95-1255000,IF(J33&gt;10000000,J33-1755000,"")))))),"")),"")),"")</f>
        <v>-1100000</v>
      </c>
      <c r="S33" s="114"/>
      <c r="T33" s="114"/>
      <c r="U33" s="114"/>
      <c r="V33" s="61" t="s">
        <v>44</v>
      </c>
      <c r="Y33" s="2">
        <f>IF(R33&gt;100000,100000,IF(R33&lt;0,0,R33))</f>
        <v>0</v>
      </c>
    </row>
    <row r="34" spans="1:25" s="5" customFormat="1" ht="33" customHeight="1" thickBot="1" x14ac:dyDescent="0.45">
      <c r="B34" s="75"/>
      <c r="C34" s="76"/>
      <c r="D34" s="76"/>
      <c r="E34" s="76"/>
      <c r="F34" s="76"/>
      <c r="G34" s="71"/>
      <c r="H34" s="72"/>
      <c r="I34" s="72"/>
      <c r="J34" s="81"/>
      <c r="K34" s="81"/>
      <c r="L34" s="81"/>
      <c r="M34" s="81"/>
      <c r="N34" s="62"/>
      <c r="O34" s="112"/>
      <c r="P34" s="113"/>
      <c r="Q34" s="113"/>
      <c r="R34" s="115"/>
      <c r="S34" s="115"/>
      <c r="T34" s="115"/>
      <c r="U34" s="115"/>
      <c r="V34" s="62"/>
      <c r="W34" s="10"/>
      <c r="X34" s="10"/>
    </row>
    <row r="35" spans="1:25" s="5" customFormat="1" ht="18.75" customHeight="1" x14ac:dyDescent="0.4">
      <c r="B35" s="25"/>
      <c r="C35" s="25"/>
      <c r="D35" s="25"/>
      <c r="E35" s="25"/>
      <c r="F35" s="25"/>
      <c r="G35" s="25"/>
      <c r="H35" s="25"/>
      <c r="I35" s="25"/>
      <c r="J35" s="26"/>
      <c r="K35" s="26"/>
      <c r="L35" s="26"/>
      <c r="M35" s="26"/>
      <c r="N35" s="3"/>
      <c r="O35" s="3"/>
      <c r="P35" s="3"/>
      <c r="Q35" s="3"/>
      <c r="R35" s="26"/>
      <c r="S35" s="26"/>
      <c r="T35" s="26"/>
      <c r="U35" s="26"/>
      <c r="V35" s="20"/>
      <c r="W35" s="10"/>
      <c r="X35" s="10"/>
    </row>
    <row r="36" spans="1:25" s="5" customFormat="1" ht="24" x14ac:dyDescent="0.4">
      <c r="B36" s="21" t="s">
        <v>82</v>
      </c>
      <c r="C36" s="7"/>
      <c r="D36" s="7"/>
      <c r="E36" s="7"/>
      <c r="F36" s="7"/>
      <c r="G36" s="7"/>
      <c r="H36" s="7"/>
      <c r="I36" s="7"/>
      <c r="J36" s="7"/>
      <c r="K36" s="7"/>
      <c r="L36" s="7"/>
      <c r="M36" s="7"/>
      <c r="N36" s="7"/>
      <c r="O36" s="7"/>
      <c r="P36" s="7"/>
      <c r="Q36" s="7"/>
      <c r="R36" s="7"/>
      <c r="S36" s="7"/>
      <c r="T36" s="7"/>
      <c r="U36" s="7"/>
      <c r="V36" s="11"/>
      <c r="W36" s="11"/>
      <c r="X36" s="11"/>
    </row>
    <row r="37" spans="1:25" s="5" customFormat="1" ht="26.25" customHeight="1" x14ac:dyDescent="0.4">
      <c r="B37" s="129" t="s">
        <v>42</v>
      </c>
      <c r="C37" s="129"/>
      <c r="D37" s="129"/>
      <c r="E37" s="129"/>
      <c r="F37" s="129"/>
      <c r="G37" s="129"/>
      <c r="H37" s="58" t="s">
        <v>26</v>
      </c>
      <c r="I37" s="59"/>
      <c r="J37" s="59"/>
      <c r="K37" s="59"/>
      <c r="L37" s="59"/>
      <c r="M37" s="59"/>
      <c r="N37" s="59"/>
      <c r="O37" s="59"/>
      <c r="P37" s="59"/>
      <c r="Q37" s="59"/>
      <c r="R37" s="59"/>
      <c r="S37" s="59"/>
      <c r="T37" s="59"/>
      <c r="U37" s="59"/>
      <c r="V37" s="60"/>
      <c r="W37" s="11"/>
      <c r="X37" s="11"/>
    </row>
    <row r="38" spans="1:25" s="5" customFormat="1" ht="26.25" customHeight="1" x14ac:dyDescent="0.4">
      <c r="B38" s="129"/>
      <c r="C38" s="129"/>
      <c r="D38" s="129"/>
      <c r="E38" s="129"/>
      <c r="F38" s="129"/>
      <c r="G38" s="129"/>
      <c r="H38" s="55" t="s">
        <v>12</v>
      </c>
      <c r="I38" s="56"/>
      <c r="J38" s="56"/>
      <c r="K38" s="56"/>
      <c r="L38" s="57"/>
      <c r="M38" s="55" t="s">
        <v>22</v>
      </c>
      <c r="N38" s="56"/>
      <c r="O38" s="56"/>
      <c r="P38" s="56"/>
      <c r="Q38" s="57"/>
      <c r="R38" s="55" t="s">
        <v>23</v>
      </c>
      <c r="S38" s="56"/>
      <c r="T38" s="56"/>
      <c r="U38" s="56"/>
      <c r="V38" s="57"/>
      <c r="W38" s="8"/>
      <c r="X38" s="8"/>
    </row>
    <row r="39" spans="1:25" s="5" customFormat="1" ht="19.5" customHeight="1" x14ac:dyDescent="0.4">
      <c r="A39" s="6"/>
      <c r="B39" s="130" t="s">
        <v>13</v>
      </c>
      <c r="C39" s="130"/>
      <c r="D39" s="130"/>
      <c r="E39" s="130"/>
      <c r="F39" s="130"/>
      <c r="G39" s="130"/>
      <c r="H39" s="98" t="s">
        <v>27</v>
      </c>
      <c r="I39" s="99"/>
      <c r="J39" s="99"/>
      <c r="K39" s="99"/>
      <c r="L39" s="100"/>
      <c r="M39" s="98" t="s">
        <v>28</v>
      </c>
      <c r="N39" s="99"/>
      <c r="O39" s="99"/>
      <c r="P39" s="99"/>
      <c r="Q39" s="100" t="s">
        <v>39</v>
      </c>
      <c r="R39" s="98" t="s">
        <v>38</v>
      </c>
      <c r="S39" s="99"/>
      <c r="T39" s="99"/>
      <c r="U39" s="99"/>
      <c r="V39" s="100" t="s">
        <v>39</v>
      </c>
      <c r="W39" s="8"/>
      <c r="X39" s="8"/>
    </row>
    <row r="40" spans="1:25" s="5" customFormat="1" ht="19.5" customHeight="1" x14ac:dyDescent="0.4">
      <c r="A40" s="6"/>
      <c r="B40" s="130"/>
      <c r="C40" s="130"/>
      <c r="D40" s="130"/>
      <c r="E40" s="130"/>
      <c r="F40" s="130"/>
      <c r="G40" s="130"/>
      <c r="H40" s="101"/>
      <c r="I40" s="102"/>
      <c r="J40" s="102"/>
      <c r="K40" s="102"/>
      <c r="L40" s="103"/>
      <c r="M40" s="101"/>
      <c r="N40" s="102"/>
      <c r="O40" s="102"/>
      <c r="P40" s="102"/>
      <c r="Q40" s="103"/>
      <c r="R40" s="101"/>
      <c r="S40" s="102"/>
      <c r="T40" s="102"/>
      <c r="U40" s="102"/>
      <c r="V40" s="103"/>
      <c r="W40" s="8"/>
      <c r="X40" s="8"/>
    </row>
    <row r="41" spans="1:25" s="5" customFormat="1" ht="19.5" customHeight="1" x14ac:dyDescent="0.4">
      <c r="B41" s="130" t="s">
        <v>14</v>
      </c>
      <c r="C41" s="130"/>
      <c r="D41" s="130"/>
      <c r="E41" s="130"/>
      <c r="F41" s="130"/>
      <c r="G41" s="130"/>
      <c r="H41" s="98" t="s">
        <v>19</v>
      </c>
      <c r="I41" s="99"/>
      <c r="J41" s="99"/>
      <c r="K41" s="99"/>
      <c r="L41" s="100" t="s">
        <v>39</v>
      </c>
      <c r="M41" s="98" t="s">
        <v>21</v>
      </c>
      <c r="N41" s="99"/>
      <c r="O41" s="99"/>
      <c r="P41" s="99"/>
      <c r="Q41" s="100" t="s">
        <v>39</v>
      </c>
      <c r="R41" s="98" t="s">
        <v>25</v>
      </c>
      <c r="S41" s="99"/>
      <c r="T41" s="99"/>
      <c r="U41" s="99"/>
      <c r="V41" s="100" t="s">
        <v>39</v>
      </c>
      <c r="W41" s="8"/>
      <c r="X41" s="8"/>
    </row>
    <row r="42" spans="1:25" s="5" customFormat="1" ht="19.5" customHeight="1" x14ac:dyDescent="0.4">
      <c r="B42" s="130"/>
      <c r="C42" s="130"/>
      <c r="D42" s="130"/>
      <c r="E42" s="130"/>
      <c r="F42" s="130"/>
      <c r="G42" s="130"/>
      <c r="H42" s="101"/>
      <c r="I42" s="102"/>
      <c r="J42" s="102"/>
      <c r="K42" s="102"/>
      <c r="L42" s="103"/>
      <c r="M42" s="101"/>
      <c r="N42" s="102"/>
      <c r="O42" s="102"/>
      <c r="P42" s="102"/>
      <c r="Q42" s="103"/>
      <c r="R42" s="101"/>
      <c r="S42" s="102"/>
      <c r="T42" s="102"/>
      <c r="U42" s="102"/>
      <c r="V42" s="103"/>
      <c r="W42" s="8"/>
      <c r="X42" s="8"/>
    </row>
    <row r="43" spans="1:25" s="5" customFormat="1" ht="19.5" customHeight="1" x14ac:dyDescent="0.4">
      <c r="B43" s="130" t="s">
        <v>15</v>
      </c>
      <c r="C43" s="130"/>
      <c r="D43" s="130"/>
      <c r="E43" s="130"/>
      <c r="F43" s="130"/>
      <c r="G43" s="130"/>
      <c r="H43" s="98" t="s">
        <v>29</v>
      </c>
      <c r="I43" s="99"/>
      <c r="J43" s="99"/>
      <c r="K43" s="99"/>
      <c r="L43" s="100" t="s">
        <v>39</v>
      </c>
      <c r="M43" s="98" t="s">
        <v>32</v>
      </c>
      <c r="N43" s="99"/>
      <c r="O43" s="99"/>
      <c r="P43" s="99"/>
      <c r="Q43" s="100" t="s">
        <v>39</v>
      </c>
      <c r="R43" s="98" t="s">
        <v>35</v>
      </c>
      <c r="S43" s="99"/>
      <c r="T43" s="99"/>
      <c r="U43" s="99"/>
      <c r="V43" s="100" t="s">
        <v>39</v>
      </c>
      <c r="W43" s="8"/>
      <c r="X43" s="8"/>
    </row>
    <row r="44" spans="1:25" s="5" customFormat="1" ht="19.5" customHeight="1" x14ac:dyDescent="0.4">
      <c r="B44" s="130"/>
      <c r="C44" s="130"/>
      <c r="D44" s="130"/>
      <c r="E44" s="130"/>
      <c r="F44" s="130"/>
      <c r="G44" s="130"/>
      <c r="H44" s="101"/>
      <c r="I44" s="102"/>
      <c r="J44" s="102"/>
      <c r="K44" s="102"/>
      <c r="L44" s="103"/>
      <c r="M44" s="101"/>
      <c r="N44" s="102"/>
      <c r="O44" s="102"/>
      <c r="P44" s="102"/>
      <c r="Q44" s="103"/>
      <c r="R44" s="101"/>
      <c r="S44" s="102"/>
      <c r="T44" s="102"/>
      <c r="U44" s="102"/>
      <c r="V44" s="103"/>
      <c r="W44" s="8"/>
      <c r="X44" s="8"/>
    </row>
    <row r="45" spans="1:25" s="5" customFormat="1" ht="19.5" customHeight="1" x14ac:dyDescent="0.4">
      <c r="B45" s="130" t="s">
        <v>16</v>
      </c>
      <c r="C45" s="130"/>
      <c r="D45" s="130"/>
      <c r="E45" s="130"/>
      <c r="F45" s="130"/>
      <c r="G45" s="130"/>
      <c r="H45" s="98" t="s">
        <v>30</v>
      </c>
      <c r="I45" s="99"/>
      <c r="J45" s="99"/>
      <c r="K45" s="99"/>
      <c r="L45" s="100" t="s">
        <v>39</v>
      </c>
      <c r="M45" s="98" t="s">
        <v>33</v>
      </c>
      <c r="N45" s="99"/>
      <c r="O45" s="99"/>
      <c r="P45" s="99"/>
      <c r="Q45" s="100" t="s">
        <v>39</v>
      </c>
      <c r="R45" s="98" t="s">
        <v>36</v>
      </c>
      <c r="S45" s="99"/>
      <c r="T45" s="99"/>
      <c r="U45" s="99"/>
      <c r="V45" s="100" t="s">
        <v>39</v>
      </c>
      <c r="W45" s="8"/>
      <c r="X45" s="8"/>
    </row>
    <row r="46" spans="1:25" s="5" customFormat="1" ht="19.5" customHeight="1" x14ac:dyDescent="0.4">
      <c r="B46" s="130"/>
      <c r="C46" s="130"/>
      <c r="D46" s="130"/>
      <c r="E46" s="130"/>
      <c r="F46" s="130"/>
      <c r="G46" s="130"/>
      <c r="H46" s="101"/>
      <c r="I46" s="102"/>
      <c r="J46" s="102"/>
      <c r="K46" s="102"/>
      <c r="L46" s="103"/>
      <c r="M46" s="101"/>
      <c r="N46" s="102"/>
      <c r="O46" s="102"/>
      <c r="P46" s="102"/>
      <c r="Q46" s="103"/>
      <c r="R46" s="101"/>
      <c r="S46" s="102"/>
      <c r="T46" s="102"/>
      <c r="U46" s="102"/>
      <c r="V46" s="103"/>
      <c r="W46" s="8"/>
      <c r="X46" s="8"/>
    </row>
    <row r="47" spans="1:25" s="5" customFormat="1" ht="19.5" customHeight="1" x14ac:dyDescent="0.4">
      <c r="B47" s="130" t="s">
        <v>17</v>
      </c>
      <c r="C47" s="130"/>
      <c r="D47" s="130"/>
      <c r="E47" s="130"/>
      <c r="F47" s="130"/>
      <c r="G47" s="130"/>
      <c r="H47" s="98" t="s">
        <v>31</v>
      </c>
      <c r="I47" s="99"/>
      <c r="J47" s="99"/>
      <c r="K47" s="99"/>
      <c r="L47" s="100" t="s">
        <v>39</v>
      </c>
      <c r="M47" s="98" t="s">
        <v>34</v>
      </c>
      <c r="N47" s="99"/>
      <c r="O47" s="99"/>
      <c r="P47" s="99"/>
      <c r="Q47" s="100" t="s">
        <v>39</v>
      </c>
      <c r="R47" s="98" t="s">
        <v>37</v>
      </c>
      <c r="S47" s="99"/>
      <c r="T47" s="99"/>
      <c r="U47" s="99"/>
      <c r="V47" s="100" t="s">
        <v>39</v>
      </c>
    </row>
    <row r="48" spans="1:25" s="5" customFormat="1" ht="19.5" customHeight="1" x14ac:dyDescent="0.4">
      <c r="B48" s="130"/>
      <c r="C48" s="130"/>
      <c r="D48" s="130"/>
      <c r="E48" s="130"/>
      <c r="F48" s="130"/>
      <c r="G48" s="130"/>
      <c r="H48" s="101"/>
      <c r="I48" s="102"/>
      <c r="J48" s="102"/>
      <c r="K48" s="102"/>
      <c r="L48" s="103"/>
      <c r="M48" s="101"/>
      <c r="N48" s="102"/>
      <c r="O48" s="102"/>
      <c r="P48" s="102"/>
      <c r="Q48" s="103"/>
      <c r="R48" s="101"/>
      <c r="S48" s="102"/>
      <c r="T48" s="102"/>
      <c r="U48" s="102"/>
      <c r="V48" s="103"/>
    </row>
    <row r="49" spans="1:25" s="5" customFormat="1" ht="19.5" customHeight="1" x14ac:dyDescent="0.4">
      <c r="B49" s="23"/>
      <c r="C49" s="23"/>
      <c r="D49" s="23"/>
      <c r="E49" s="23"/>
      <c r="F49" s="23"/>
      <c r="G49" s="23"/>
      <c r="H49" s="23"/>
      <c r="I49" s="23"/>
      <c r="J49" s="23"/>
      <c r="K49" s="23"/>
      <c r="L49" s="23"/>
      <c r="M49" s="23"/>
      <c r="N49" s="23"/>
      <c r="O49" s="23"/>
      <c r="P49" s="23"/>
      <c r="Q49" s="27"/>
      <c r="R49" s="27"/>
      <c r="S49" s="27"/>
      <c r="T49" s="23"/>
    </row>
    <row r="50" spans="1:25" s="5" customFormat="1" ht="24" x14ac:dyDescent="0.4">
      <c r="B50" s="21" t="s">
        <v>43</v>
      </c>
      <c r="C50" s="7"/>
      <c r="D50" s="7"/>
      <c r="E50" s="7"/>
      <c r="F50" s="7"/>
      <c r="G50" s="7"/>
      <c r="H50" s="7"/>
      <c r="I50" s="7"/>
      <c r="J50" s="7"/>
      <c r="K50" s="7"/>
      <c r="L50" s="7"/>
      <c r="M50" s="7"/>
      <c r="N50" s="7"/>
      <c r="O50" s="7"/>
      <c r="P50" s="7"/>
      <c r="Q50" s="7"/>
      <c r="R50" s="7"/>
      <c r="S50" s="7"/>
      <c r="T50" s="7"/>
      <c r="U50" s="7"/>
    </row>
    <row r="51" spans="1:25" s="5" customFormat="1" ht="24.75" customHeight="1" x14ac:dyDescent="0.4">
      <c r="B51" s="129" t="s">
        <v>51</v>
      </c>
      <c r="C51" s="129"/>
      <c r="D51" s="129"/>
      <c r="E51" s="129"/>
      <c r="F51" s="129"/>
      <c r="G51" s="129"/>
      <c r="H51" s="58" t="s">
        <v>26</v>
      </c>
      <c r="I51" s="59"/>
      <c r="J51" s="59"/>
      <c r="K51" s="59"/>
      <c r="L51" s="59"/>
      <c r="M51" s="59"/>
      <c r="N51" s="59"/>
      <c r="O51" s="59"/>
      <c r="P51" s="59"/>
      <c r="Q51" s="59"/>
      <c r="R51" s="59"/>
      <c r="S51" s="59"/>
      <c r="T51" s="59"/>
      <c r="U51" s="59"/>
      <c r="V51" s="60"/>
    </row>
    <row r="52" spans="1:25" s="5" customFormat="1" ht="24.75" customHeight="1" x14ac:dyDescent="0.4">
      <c r="B52" s="129"/>
      <c r="C52" s="129"/>
      <c r="D52" s="129"/>
      <c r="E52" s="129"/>
      <c r="F52" s="129"/>
      <c r="G52" s="129"/>
      <c r="H52" s="55" t="s">
        <v>12</v>
      </c>
      <c r="I52" s="56"/>
      <c r="J52" s="56"/>
      <c r="K52" s="56"/>
      <c r="L52" s="57"/>
      <c r="M52" s="55" t="s">
        <v>22</v>
      </c>
      <c r="N52" s="56"/>
      <c r="O52" s="56"/>
      <c r="P52" s="56"/>
      <c r="Q52" s="57"/>
      <c r="R52" s="55" t="s">
        <v>23</v>
      </c>
      <c r="S52" s="56"/>
      <c r="T52" s="56"/>
      <c r="U52" s="56"/>
      <c r="V52" s="57"/>
    </row>
    <row r="53" spans="1:25" s="5" customFormat="1" ht="19.5" customHeight="1" x14ac:dyDescent="0.4">
      <c r="A53" s="6"/>
      <c r="B53" s="130" t="s">
        <v>13</v>
      </c>
      <c r="C53" s="130"/>
      <c r="D53" s="130"/>
      <c r="E53" s="130"/>
      <c r="F53" s="130"/>
      <c r="G53" s="130"/>
      <c r="H53" s="98" t="s">
        <v>18</v>
      </c>
      <c r="I53" s="99"/>
      <c r="J53" s="99"/>
      <c r="K53" s="99"/>
      <c r="L53" s="100" t="s">
        <v>39</v>
      </c>
      <c r="M53" s="98" t="s">
        <v>20</v>
      </c>
      <c r="N53" s="99"/>
      <c r="O53" s="99"/>
      <c r="P53" s="99"/>
      <c r="Q53" s="100" t="s">
        <v>39</v>
      </c>
      <c r="R53" s="98" t="s">
        <v>24</v>
      </c>
      <c r="S53" s="99"/>
      <c r="T53" s="99"/>
      <c r="U53" s="99"/>
      <c r="V53" s="100" t="s">
        <v>39</v>
      </c>
    </row>
    <row r="54" spans="1:25" s="5" customFormat="1" ht="19.5" customHeight="1" x14ac:dyDescent="0.4">
      <c r="B54" s="130"/>
      <c r="C54" s="130"/>
      <c r="D54" s="130"/>
      <c r="E54" s="130"/>
      <c r="F54" s="130"/>
      <c r="G54" s="130"/>
      <c r="H54" s="101"/>
      <c r="I54" s="102"/>
      <c r="J54" s="102"/>
      <c r="K54" s="102"/>
      <c r="L54" s="103"/>
      <c r="M54" s="101"/>
      <c r="N54" s="102"/>
      <c r="O54" s="102"/>
      <c r="P54" s="102"/>
      <c r="Q54" s="103"/>
      <c r="R54" s="101"/>
      <c r="S54" s="102"/>
      <c r="T54" s="102"/>
      <c r="U54" s="102"/>
      <c r="V54" s="103"/>
    </row>
    <row r="55" spans="1:25" s="5" customFormat="1" ht="19.5" customHeight="1" x14ac:dyDescent="0.4">
      <c r="B55" s="130" t="s">
        <v>14</v>
      </c>
      <c r="C55" s="130"/>
      <c r="D55" s="130"/>
      <c r="E55" s="130"/>
      <c r="F55" s="130"/>
      <c r="G55" s="130"/>
      <c r="H55" s="98" t="s">
        <v>19</v>
      </c>
      <c r="I55" s="99"/>
      <c r="J55" s="99"/>
      <c r="K55" s="99"/>
      <c r="L55" s="100" t="s">
        <v>39</v>
      </c>
      <c r="M55" s="98" t="s">
        <v>21</v>
      </c>
      <c r="N55" s="99"/>
      <c r="O55" s="99"/>
      <c r="P55" s="99"/>
      <c r="Q55" s="100" t="s">
        <v>39</v>
      </c>
      <c r="R55" s="98" t="s">
        <v>25</v>
      </c>
      <c r="S55" s="99"/>
      <c r="T55" s="99"/>
      <c r="U55" s="99"/>
      <c r="V55" s="100" t="s">
        <v>39</v>
      </c>
    </row>
    <row r="56" spans="1:25" s="5" customFormat="1" ht="19.5" customHeight="1" x14ac:dyDescent="0.4">
      <c r="B56" s="130"/>
      <c r="C56" s="130"/>
      <c r="D56" s="130"/>
      <c r="E56" s="130"/>
      <c r="F56" s="130"/>
      <c r="G56" s="130"/>
      <c r="H56" s="101"/>
      <c r="I56" s="102"/>
      <c r="J56" s="102"/>
      <c r="K56" s="102"/>
      <c r="L56" s="103"/>
      <c r="M56" s="101"/>
      <c r="N56" s="102"/>
      <c r="O56" s="102"/>
      <c r="P56" s="102"/>
      <c r="Q56" s="103"/>
      <c r="R56" s="101"/>
      <c r="S56" s="102"/>
      <c r="T56" s="102"/>
      <c r="U56" s="102"/>
      <c r="V56" s="103"/>
    </row>
    <row r="57" spans="1:25" s="5" customFormat="1" ht="19.5" customHeight="1" x14ac:dyDescent="0.4">
      <c r="B57" s="130" t="s">
        <v>15</v>
      </c>
      <c r="C57" s="130"/>
      <c r="D57" s="130"/>
      <c r="E57" s="130"/>
      <c r="F57" s="130"/>
      <c r="G57" s="130"/>
      <c r="H57" s="98" t="s">
        <v>29</v>
      </c>
      <c r="I57" s="99"/>
      <c r="J57" s="99"/>
      <c r="K57" s="99"/>
      <c r="L57" s="100" t="s">
        <v>39</v>
      </c>
      <c r="M57" s="98" t="s">
        <v>32</v>
      </c>
      <c r="N57" s="99"/>
      <c r="O57" s="99"/>
      <c r="P57" s="99"/>
      <c r="Q57" s="100" t="s">
        <v>39</v>
      </c>
      <c r="R57" s="98" t="s">
        <v>35</v>
      </c>
      <c r="S57" s="99"/>
      <c r="T57" s="99"/>
      <c r="U57" s="99"/>
      <c r="V57" s="100" t="s">
        <v>39</v>
      </c>
    </row>
    <row r="58" spans="1:25" s="5" customFormat="1" ht="19.5" customHeight="1" x14ac:dyDescent="0.4">
      <c r="B58" s="130"/>
      <c r="C58" s="130"/>
      <c r="D58" s="130"/>
      <c r="E58" s="130"/>
      <c r="F58" s="130"/>
      <c r="G58" s="130"/>
      <c r="H58" s="101"/>
      <c r="I58" s="102"/>
      <c r="J58" s="102"/>
      <c r="K58" s="102"/>
      <c r="L58" s="103"/>
      <c r="M58" s="101"/>
      <c r="N58" s="102"/>
      <c r="O58" s="102"/>
      <c r="P58" s="102"/>
      <c r="Q58" s="103"/>
      <c r="R58" s="101"/>
      <c r="S58" s="102"/>
      <c r="T58" s="102"/>
      <c r="U58" s="102"/>
      <c r="V58" s="103"/>
    </row>
    <row r="59" spans="1:25" s="5" customFormat="1" ht="19.5" customHeight="1" x14ac:dyDescent="0.4">
      <c r="B59" s="130" t="s">
        <v>16</v>
      </c>
      <c r="C59" s="130"/>
      <c r="D59" s="130"/>
      <c r="E59" s="130"/>
      <c r="F59" s="130"/>
      <c r="G59" s="130"/>
      <c r="H59" s="98" t="s">
        <v>30</v>
      </c>
      <c r="I59" s="99"/>
      <c r="J59" s="99"/>
      <c r="K59" s="99"/>
      <c r="L59" s="100" t="s">
        <v>39</v>
      </c>
      <c r="M59" s="98" t="s">
        <v>33</v>
      </c>
      <c r="N59" s="99"/>
      <c r="O59" s="99"/>
      <c r="P59" s="99"/>
      <c r="Q59" s="100" t="s">
        <v>39</v>
      </c>
      <c r="R59" s="98" t="s">
        <v>36</v>
      </c>
      <c r="S59" s="99"/>
      <c r="T59" s="99"/>
      <c r="U59" s="99"/>
      <c r="V59" s="100" t="s">
        <v>39</v>
      </c>
    </row>
    <row r="60" spans="1:25" s="5" customFormat="1" ht="19.5" customHeight="1" x14ac:dyDescent="0.4">
      <c r="B60" s="130"/>
      <c r="C60" s="130"/>
      <c r="D60" s="130"/>
      <c r="E60" s="130"/>
      <c r="F60" s="130"/>
      <c r="G60" s="130"/>
      <c r="H60" s="101"/>
      <c r="I60" s="102"/>
      <c r="J60" s="102"/>
      <c r="K60" s="102"/>
      <c r="L60" s="103"/>
      <c r="M60" s="101"/>
      <c r="N60" s="102"/>
      <c r="O60" s="102"/>
      <c r="P60" s="102"/>
      <c r="Q60" s="103"/>
      <c r="R60" s="101"/>
      <c r="S60" s="102"/>
      <c r="T60" s="102"/>
      <c r="U60" s="102"/>
      <c r="V60" s="103"/>
    </row>
    <row r="61" spans="1:25" s="5" customFormat="1" ht="19.5" customHeight="1" x14ac:dyDescent="0.4">
      <c r="B61" s="130" t="s">
        <v>17</v>
      </c>
      <c r="C61" s="130"/>
      <c r="D61" s="130"/>
      <c r="E61" s="130"/>
      <c r="F61" s="130"/>
      <c r="G61" s="130"/>
      <c r="H61" s="98" t="s">
        <v>31</v>
      </c>
      <c r="I61" s="99"/>
      <c r="J61" s="99"/>
      <c r="K61" s="99"/>
      <c r="L61" s="100" t="s">
        <v>39</v>
      </c>
      <c r="M61" s="98" t="s">
        <v>34</v>
      </c>
      <c r="N61" s="99"/>
      <c r="O61" s="99"/>
      <c r="P61" s="99"/>
      <c r="Q61" s="100" t="s">
        <v>39</v>
      </c>
      <c r="R61" s="98" t="s">
        <v>37</v>
      </c>
      <c r="S61" s="99"/>
      <c r="T61" s="99"/>
      <c r="U61" s="99"/>
      <c r="V61" s="100" t="s">
        <v>39</v>
      </c>
    </row>
    <row r="62" spans="1:25" ht="19.5" customHeight="1" x14ac:dyDescent="0.4">
      <c r="A62" s="5"/>
      <c r="B62" s="130"/>
      <c r="C62" s="130"/>
      <c r="D62" s="130"/>
      <c r="E62" s="130"/>
      <c r="F62" s="130"/>
      <c r="G62" s="130"/>
      <c r="H62" s="101"/>
      <c r="I62" s="102"/>
      <c r="J62" s="102"/>
      <c r="K62" s="102"/>
      <c r="L62" s="103"/>
      <c r="M62" s="101"/>
      <c r="N62" s="102"/>
      <c r="O62" s="102"/>
      <c r="P62" s="102"/>
      <c r="Q62" s="103"/>
      <c r="R62" s="101"/>
      <c r="S62" s="102"/>
      <c r="T62" s="102"/>
      <c r="U62" s="102"/>
      <c r="V62" s="103"/>
      <c r="W62" s="5"/>
      <c r="X62" s="1"/>
      <c r="Y62" s="1"/>
    </row>
    <row r="63" spans="1:25" ht="19.5" customHeight="1" x14ac:dyDescent="0.4">
      <c r="A63" s="5"/>
      <c r="B63" s="12"/>
      <c r="C63" s="12"/>
      <c r="D63" s="17"/>
      <c r="E63" s="12"/>
      <c r="F63" s="14"/>
      <c r="G63" s="14"/>
      <c r="H63" s="18"/>
      <c r="I63" s="14"/>
      <c r="J63" s="15"/>
      <c r="K63" s="14"/>
      <c r="L63" s="14"/>
      <c r="M63" s="18"/>
      <c r="N63" s="14"/>
      <c r="O63" s="15"/>
      <c r="P63" s="14"/>
      <c r="Q63" s="16"/>
      <c r="R63" s="19"/>
      <c r="S63" s="16"/>
      <c r="T63" s="15"/>
      <c r="U63" s="7"/>
      <c r="V63" s="5"/>
      <c r="W63" s="5"/>
      <c r="X63" s="5"/>
      <c r="Y63" s="5"/>
    </row>
    <row r="64" spans="1:25" ht="33" customHeight="1" x14ac:dyDescent="0.4">
      <c r="A64" s="21" t="s">
        <v>70</v>
      </c>
    </row>
    <row r="65" spans="1:19" ht="23.25" customHeight="1" x14ac:dyDescent="0.4">
      <c r="A65" s="21" t="s">
        <v>72</v>
      </c>
    </row>
    <row r="66" spans="1:19" ht="19.5" customHeight="1" x14ac:dyDescent="0.4">
      <c r="A66" s="21" t="s">
        <v>74</v>
      </c>
    </row>
    <row r="67" spans="1:19" ht="19.5" customHeight="1" x14ac:dyDescent="0.4">
      <c r="A67" s="21"/>
    </row>
    <row r="68" spans="1:19" ht="19.5" customHeight="1" x14ac:dyDescent="0.4">
      <c r="A68" s="30" t="s">
        <v>60</v>
      </c>
      <c r="B68" s="31" t="s">
        <v>59</v>
      </c>
    </row>
    <row r="69" spans="1:19" ht="19.5" customHeight="1" x14ac:dyDescent="0.4">
      <c r="A69" s="32"/>
      <c r="B69" s="32"/>
    </row>
    <row r="70" spans="1:19" ht="19.5" customHeight="1" x14ac:dyDescent="0.4">
      <c r="A70" s="32"/>
      <c r="B70" s="104" t="s">
        <v>57</v>
      </c>
      <c r="C70" s="104"/>
      <c r="D70" s="104"/>
      <c r="E70" s="104"/>
      <c r="F70" s="104"/>
      <c r="G70" s="104"/>
      <c r="H70" s="104"/>
      <c r="I70" s="104"/>
      <c r="J70" s="104"/>
      <c r="K70" s="104"/>
      <c r="L70" s="104"/>
    </row>
    <row r="71" spans="1:19" ht="19.5" customHeight="1" x14ac:dyDescent="0.4">
      <c r="A71" s="32"/>
      <c r="B71" s="104" t="s">
        <v>58</v>
      </c>
      <c r="C71" s="104"/>
      <c r="D71" s="104"/>
      <c r="E71" s="104"/>
      <c r="F71" s="104"/>
      <c r="G71" s="104"/>
      <c r="H71" s="104"/>
      <c r="I71" s="104"/>
      <c r="J71" s="104"/>
      <c r="K71" s="104"/>
      <c r="L71" s="104"/>
    </row>
    <row r="72" spans="1:19" ht="19.5" customHeight="1" x14ac:dyDescent="0.4">
      <c r="A72" s="32"/>
      <c r="B72" s="104" t="s">
        <v>80</v>
      </c>
      <c r="C72" s="104"/>
      <c r="D72" s="104"/>
      <c r="E72" s="104"/>
      <c r="F72" s="104"/>
      <c r="G72" s="104"/>
      <c r="H72" s="104"/>
      <c r="I72" s="104"/>
      <c r="J72" s="104"/>
      <c r="K72" s="104"/>
      <c r="L72" s="104"/>
    </row>
    <row r="73" spans="1:19" ht="19.5" customHeight="1" x14ac:dyDescent="0.4">
      <c r="B73" s="28"/>
    </row>
    <row r="74" spans="1:19" ht="19.5" customHeight="1" x14ac:dyDescent="0.4">
      <c r="A74" s="29" t="s">
        <v>64</v>
      </c>
    </row>
    <row r="75" spans="1:19" ht="19.5" customHeight="1" x14ac:dyDescent="0.4">
      <c r="A75" s="29"/>
    </row>
    <row r="76" spans="1:19" ht="19.5" customHeight="1" x14ac:dyDescent="0.4">
      <c r="A76" s="29"/>
      <c r="B76" s="34" t="s">
        <v>78</v>
      </c>
      <c r="C76" s="34"/>
      <c r="D76" s="34"/>
      <c r="E76" s="34"/>
      <c r="F76" s="34"/>
      <c r="G76" s="34"/>
      <c r="H76" s="34"/>
      <c r="I76" s="34"/>
      <c r="J76" s="34"/>
      <c r="K76" s="34"/>
      <c r="L76" s="34" t="s">
        <v>73</v>
      </c>
      <c r="M76" s="35"/>
      <c r="N76" s="35"/>
    </row>
    <row r="77" spans="1:19" ht="19.5" customHeight="1" x14ac:dyDescent="0.4">
      <c r="A77" s="29"/>
      <c r="B77" s="52" t="s">
        <v>65</v>
      </c>
      <c r="C77" s="52"/>
      <c r="D77" s="52"/>
      <c r="E77" s="40">
        <f>M4</f>
        <v>0</v>
      </c>
      <c r="F77" s="40"/>
      <c r="G77" s="40"/>
      <c r="H77" s="41"/>
      <c r="I77" s="122" t="s">
        <v>76</v>
      </c>
      <c r="L77" s="52" t="s">
        <v>65</v>
      </c>
      <c r="M77" s="52"/>
      <c r="N77" s="52"/>
      <c r="O77" s="125">
        <v>0</v>
      </c>
      <c r="P77" s="125"/>
      <c r="Q77" s="125"/>
      <c r="R77" s="126"/>
      <c r="S77" s="122" t="s">
        <v>76</v>
      </c>
    </row>
    <row r="78" spans="1:19" ht="19.5" customHeight="1" thickBot="1" x14ac:dyDescent="0.45">
      <c r="A78" s="29"/>
      <c r="B78" s="53"/>
      <c r="C78" s="53"/>
      <c r="D78" s="53"/>
      <c r="E78" s="42"/>
      <c r="F78" s="42"/>
      <c r="G78" s="42"/>
      <c r="H78" s="43"/>
      <c r="I78" s="93"/>
      <c r="L78" s="53"/>
      <c r="M78" s="53"/>
      <c r="N78" s="53"/>
      <c r="O78" s="127"/>
      <c r="P78" s="127"/>
      <c r="Q78" s="127"/>
      <c r="R78" s="128"/>
      <c r="S78" s="93"/>
    </row>
    <row r="79" spans="1:19" ht="19.5" customHeight="1" x14ac:dyDescent="0.4">
      <c r="A79" s="29"/>
      <c r="B79" s="44" t="s">
        <v>66</v>
      </c>
      <c r="C79" s="45"/>
      <c r="D79" s="45"/>
      <c r="E79" s="48">
        <f>IF(AND(8500000&lt;E77,E77&lt;=10000000),ROUNDUP(E77*0.1-850000,0),IF(E77&gt;10000000,150000,0))</f>
        <v>0</v>
      </c>
      <c r="F79" s="48"/>
      <c r="G79" s="48"/>
      <c r="H79" s="49"/>
      <c r="I79" s="123" t="s">
        <v>76</v>
      </c>
      <c r="L79" s="44" t="s">
        <v>66</v>
      </c>
      <c r="M79" s="45"/>
      <c r="N79" s="45"/>
      <c r="O79" s="48">
        <f>IF(AND(8500000&lt;O77,O77&lt;=10000000),ROUNDUP(O77*0.1-850000,0),IF(O77&gt;10000000,150000,0))</f>
        <v>0</v>
      </c>
      <c r="P79" s="48"/>
      <c r="Q79" s="48"/>
      <c r="R79" s="49"/>
      <c r="S79" s="123" t="s">
        <v>76</v>
      </c>
    </row>
    <row r="80" spans="1:19" ht="19.5" customHeight="1" thickBot="1" x14ac:dyDescent="0.45">
      <c r="A80" s="29"/>
      <c r="B80" s="46"/>
      <c r="C80" s="47"/>
      <c r="D80" s="47"/>
      <c r="E80" s="50"/>
      <c r="F80" s="50"/>
      <c r="G80" s="50"/>
      <c r="H80" s="51"/>
      <c r="I80" s="124"/>
      <c r="L80" s="46"/>
      <c r="M80" s="47"/>
      <c r="N80" s="47"/>
      <c r="O80" s="50"/>
      <c r="P80" s="50"/>
      <c r="Q80" s="50"/>
      <c r="R80" s="51"/>
      <c r="S80" s="124"/>
    </row>
    <row r="81" spans="1:25" ht="19.5" customHeight="1" x14ac:dyDescent="0.4">
      <c r="A81" s="29"/>
      <c r="B81" s="1"/>
      <c r="C81" s="1"/>
      <c r="D81" s="1"/>
      <c r="E81" s="1"/>
      <c r="F81" s="1"/>
      <c r="G81" s="1"/>
      <c r="H81" s="1"/>
      <c r="I81" s="1"/>
      <c r="J81" s="1"/>
      <c r="K81" s="1"/>
      <c r="L81" s="1"/>
    </row>
    <row r="83" spans="1:25" ht="19.5" customHeight="1" x14ac:dyDescent="0.4">
      <c r="A83" s="30" t="s">
        <v>61</v>
      </c>
      <c r="B83" s="31" t="s">
        <v>62</v>
      </c>
    </row>
    <row r="84" spans="1:25" ht="19.5" customHeight="1" x14ac:dyDescent="0.4">
      <c r="B84" s="21" t="s">
        <v>63</v>
      </c>
    </row>
    <row r="86" spans="1:25" ht="19.5" customHeight="1" x14ac:dyDescent="0.4">
      <c r="A86" s="29" t="s">
        <v>69</v>
      </c>
    </row>
    <row r="88" spans="1:25" ht="19.5" customHeight="1" x14ac:dyDescent="0.4">
      <c r="A88" s="35"/>
      <c r="B88" s="34" t="s">
        <v>79</v>
      </c>
      <c r="C88" s="34"/>
      <c r="D88" s="34"/>
      <c r="E88" s="34"/>
      <c r="F88" s="34"/>
      <c r="G88" s="34"/>
      <c r="H88" s="34"/>
      <c r="I88" s="34"/>
      <c r="J88" s="34"/>
      <c r="K88" s="34"/>
      <c r="L88" s="34" t="s">
        <v>73</v>
      </c>
      <c r="M88" s="35"/>
    </row>
    <row r="89" spans="1:25" ht="19.5" customHeight="1" x14ac:dyDescent="0.4">
      <c r="B89" s="36" t="s">
        <v>67</v>
      </c>
      <c r="C89" s="36"/>
      <c r="D89" s="36"/>
      <c r="E89" s="38">
        <f>IF(M20="0",0,M20)</f>
        <v>0</v>
      </c>
      <c r="F89" s="38"/>
      <c r="G89" s="38"/>
      <c r="H89" s="39"/>
      <c r="I89" s="122" t="s">
        <v>76</v>
      </c>
      <c r="L89" s="36" t="s">
        <v>67</v>
      </c>
      <c r="M89" s="36"/>
      <c r="N89" s="36"/>
      <c r="O89" s="125">
        <v>0</v>
      </c>
      <c r="P89" s="125"/>
      <c r="Q89" s="125"/>
      <c r="R89" s="126"/>
      <c r="S89" s="122" t="s">
        <v>76</v>
      </c>
      <c r="Y89" s="2">
        <f>IF(O89&lt;=100000,O89,100000)</f>
        <v>0</v>
      </c>
    </row>
    <row r="90" spans="1:25" ht="19.5" customHeight="1" x14ac:dyDescent="0.4">
      <c r="B90" s="36"/>
      <c r="C90" s="36"/>
      <c r="D90" s="36"/>
      <c r="E90" s="38"/>
      <c r="F90" s="38"/>
      <c r="G90" s="38"/>
      <c r="H90" s="39"/>
      <c r="I90" s="122"/>
      <c r="L90" s="36"/>
      <c r="M90" s="36"/>
      <c r="N90" s="36"/>
      <c r="O90" s="125"/>
      <c r="P90" s="125"/>
      <c r="Q90" s="125"/>
      <c r="R90" s="126"/>
      <c r="S90" s="122"/>
    </row>
    <row r="91" spans="1:25" ht="19.5" customHeight="1" x14ac:dyDescent="0.4">
      <c r="B91" s="36" t="s">
        <v>68</v>
      </c>
      <c r="C91" s="36"/>
      <c r="D91" s="36"/>
      <c r="E91" s="40">
        <f>IF(R30&gt;0,R30,IF(R33&gt;0,R33,0))</f>
        <v>0</v>
      </c>
      <c r="F91" s="40"/>
      <c r="G91" s="40"/>
      <c r="H91" s="41"/>
      <c r="I91" s="122" t="s">
        <v>76</v>
      </c>
      <c r="L91" s="36" t="s">
        <v>68</v>
      </c>
      <c r="M91" s="36"/>
      <c r="N91" s="36"/>
      <c r="O91" s="125">
        <v>0</v>
      </c>
      <c r="P91" s="125"/>
      <c r="Q91" s="125"/>
      <c r="R91" s="126"/>
      <c r="S91" s="122" t="s">
        <v>76</v>
      </c>
      <c r="Y91" s="2">
        <f>IF(O91&lt;=100000,O91,100000)</f>
        <v>0</v>
      </c>
    </row>
    <row r="92" spans="1:25" ht="19.5" customHeight="1" thickBot="1" x14ac:dyDescent="0.45">
      <c r="B92" s="37"/>
      <c r="C92" s="37"/>
      <c r="D92" s="37"/>
      <c r="E92" s="42"/>
      <c r="F92" s="42"/>
      <c r="G92" s="42"/>
      <c r="H92" s="43"/>
      <c r="I92" s="93"/>
      <c r="L92" s="37"/>
      <c r="M92" s="37"/>
      <c r="N92" s="37"/>
      <c r="O92" s="127"/>
      <c r="P92" s="127"/>
      <c r="Q92" s="127"/>
      <c r="R92" s="128"/>
      <c r="S92" s="93"/>
    </row>
    <row r="93" spans="1:25" ht="19.5" customHeight="1" x14ac:dyDescent="0.4">
      <c r="B93" s="44" t="s">
        <v>66</v>
      </c>
      <c r="C93" s="45"/>
      <c r="D93" s="45"/>
      <c r="E93" s="48">
        <f>IF(Y20+Y30&gt;100000,Y20+Y30-100000,IF(Y20+Y33&gt;100000,Y20+Y33-100000,0))</f>
        <v>0</v>
      </c>
      <c r="F93" s="48"/>
      <c r="G93" s="48"/>
      <c r="H93" s="49"/>
      <c r="I93" s="123" t="s">
        <v>76</v>
      </c>
      <c r="L93" s="44" t="s">
        <v>66</v>
      </c>
      <c r="M93" s="45"/>
      <c r="N93" s="45"/>
      <c r="O93" s="48">
        <f>IF(AI89+AI91&lt;=100000,0,AI89+AI91-100000)</f>
        <v>0</v>
      </c>
      <c r="P93" s="48"/>
      <c r="Q93" s="48"/>
      <c r="R93" s="49"/>
      <c r="S93" s="123" t="s">
        <v>76</v>
      </c>
    </row>
    <row r="94" spans="1:25" ht="19.5" customHeight="1" thickBot="1" x14ac:dyDescent="0.45">
      <c r="B94" s="46"/>
      <c r="C94" s="47"/>
      <c r="D94" s="47"/>
      <c r="E94" s="50"/>
      <c r="F94" s="50"/>
      <c r="G94" s="50"/>
      <c r="H94" s="51"/>
      <c r="I94" s="124"/>
      <c r="L94" s="46"/>
      <c r="M94" s="47"/>
      <c r="N94" s="47"/>
      <c r="O94" s="50"/>
      <c r="P94" s="50"/>
      <c r="Q94" s="50"/>
      <c r="R94" s="51"/>
      <c r="S94" s="124"/>
    </row>
    <row r="95" spans="1:25" ht="19.5" customHeight="1" x14ac:dyDescent="0.4">
      <c r="B95" s="1"/>
      <c r="C95" s="1"/>
      <c r="D95" s="1"/>
      <c r="E95" s="1"/>
      <c r="F95" s="1"/>
      <c r="G95" s="1"/>
      <c r="H95" s="1"/>
      <c r="I95" s="1"/>
      <c r="J95" s="1"/>
      <c r="K95" s="1"/>
      <c r="L95" s="1"/>
    </row>
    <row r="97" spans="1:17" ht="19.5" customHeight="1" x14ac:dyDescent="0.4">
      <c r="A97" s="31" t="s">
        <v>71</v>
      </c>
    </row>
    <row r="98" spans="1:17" ht="19.5" customHeight="1" thickBot="1" x14ac:dyDescent="0.45"/>
    <row r="99" spans="1:17" ht="19.5" customHeight="1" x14ac:dyDescent="0.4">
      <c r="D99" s="116" t="s">
        <v>75</v>
      </c>
      <c r="E99" s="117"/>
      <c r="F99" s="117"/>
      <c r="G99" s="117"/>
      <c r="H99" s="136">
        <f>M20-E79-E93</f>
        <v>0</v>
      </c>
      <c r="I99" s="137"/>
      <c r="J99" s="137"/>
      <c r="K99" s="137"/>
      <c r="L99" s="137"/>
      <c r="M99" s="137"/>
      <c r="N99" s="137"/>
      <c r="O99" s="137"/>
      <c r="P99" s="142" t="s">
        <v>76</v>
      </c>
      <c r="Q99" s="143"/>
    </row>
    <row r="100" spans="1:17" ht="19.5" customHeight="1" x14ac:dyDescent="0.4">
      <c r="D100" s="118"/>
      <c r="E100" s="119"/>
      <c r="F100" s="119"/>
      <c r="G100" s="119"/>
      <c r="H100" s="138"/>
      <c r="I100" s="139"/>
      <c r="J100" s="139"/>
      <c r="K100" s="139"/>
      <c r="L100" s="139"/>
      <c r="M100" s="139"/>
      <c r="N100" s="139"/>
      <c r="O100" s="139"/>
      <c r="P100" s="144"/>
      <c r="Q100" s="145"/>
    </row>
    <row r="101" spans="1:17" ht="19.5" customHeight="1" thickBot="1" x14ac:dyDescent="0.45">
      <c r="D101" s="120"/>
      <c r="E101" s="121"/>
      <c r="F101" s="121"/>
      <c r="G101" s="121"/>
      <c r="H101" s="140"/>
      <c r="I101" s="141"/>
      <c r="J101" s="141"/>
      <c r="K101" s="141"/>
      <c r="L101" s="141"/>
      <c r="M101" s="141"/>
      <c r="N101" s="141"/>
      <c r="O101" s="141"/>
      <c r="P101" s="146"/>
      <c r="Q101" s="147"/>
    </row>
    <row r="102" spans="1:17" ht="19.5" customHeight="1" x14ac:dyDescent="0.4">
      <c r="D102" s="31" t="s">
        <v>77</v>
      </c>
    </row>
  </sheetData>
  <sheetProtection sheet="1" objects="1" scenarios="1"/>
  <mergeCells count="128">
    <mergeCell ref="S91:S92"/>
    <mergeCell ref="S93:S94"/>
    <mergeCell ref="I91:I92"/>
    <mergeCell ref="I93:I94"/>
    <mergeCell ref="H99:O101"/>
    <mergeCell ref="P99:Q101"/>
    <mergeCell ref="L91:N92"/>
    <mergeCell ref="O91:R92"/>
    <mergeCell ref="L93:N94"/>
    <mergeCell ref="O93:R94"/>
    <mergeCell ref="M3:W3"/>
    <mergeCell ref="L89:N90"/>
    <mergeCell ref="O89:R90"/>
    <mergeCell ref="S77:S78"/>
    <mergeCell ref="S79:S80"/>
    <mergeCell ref="S89:S90"/>
    <mergeCell ref="H61:L62"/>
    <mergeCell ref="M61:Q62"/>
    <mergeCell ref="R61:V62"/>
    <mergeCell ref="M38:Q38"/>
    <mergeCell ref="U4:U5"/>
    <mergeCell ref="M20:T21"/>
    <mergeCell ref="M57:Q58"/>
    <mergeCell ref="R57:V58"/>
    <mergeCell ref="H59:L60"/>
    <mergeCell ref="M59:Q60"/>
    <mergeCell ref="R59:V60"/>
    <mergeCell ref="R39:V40"/>
    <mergeCell ref="V30:V31"/>
    <mergeCell ref="J33:M34"/>
    <mergeCell ref="N33:N34"/>
    <mergeCell ref="O33:Q34"/>
    <mergeCell ref="R33:U34"/>
    <mergeCell ref="V33:V34"/>
    <mergeCell ref="D99:G101"/>
    <mergeCell ref="I89:I90"/>
    <mergeCell ref="I77:I78"/>
    <mergeCell ref="I79:I80"/>
    <mergeCell ref="L77:N78"/>
    <mergeCell ref="O77:R78"/>
    <mergeCell ref="L79:N80"/>
    <mergeCell ref="O79:R80"/>
    <mergeCell ref="B37:G38"/>
    <mergeCell ref="B39:G40"/>
    <mergeCell ref="B41:G42"/>
    <mergeCell ref="B43:G44"/>
    <mergeCell ref="B45:G46"/>
    <mergeCell ref="B47:G48"/>
    <mergeCell ref="B51:G52"/>
    <mergeCell ref="B53:G54"/>
    <mergeCell ref="B55:G56"/>
    <mergeCell ref="B57:G58"/>
    <mergeCell ref="B59:G60"/>
    <mergeCell ref="B61:G62"/>
    <mergeCell ref="H43:L44"/>
    <mergeCell ref="H39:L40"/>
    <mergeCell ref="H41:L42"/>
    <mergeCell ref="H57:L58"/>
    <mergeCell ref="H38:L38"/>
    <mergeCell ref="C14:L15"/>
    <mergeCell ref="C16:L17"/>
    <mergeCell ref="C18:L19"/>
    <mergeCell ref="M6:U7"/>
    <mergeCell ref="U20:U21"/>
    <mergeCell ref="J30:M31"/>
    <mergeCell ref="O30:Q31"/>
    <mergeCell ref="R30:U31"/>
    <mergeCell ref="J27:Q28"/>
    <mergeCell ref="R27:R28"/>
    <mergeCell ref="B20:L21"/>
    <mergeCell ref="M39:Q40"/>
    <mergeCell ref="M41:Q42"/>
    <mergeCell ref="R43:V44"/>
    <mergeCell ref="R45:V46"/>
    <mergeCell ref="R47:V48"/>
    <mergeCell ref="H45:L46"/>
    <mergeCell ref="H47:L48"/>
    <mergeCell ref="H53:L54"/>
    <mergeCell ref="M53:Q54"/>
    <mergeCell ref="R53:V54"/>
    <mergeCell ref="R41:V42"/>
    <mergeCell ref="H55:L56"/>
    <mergeCell ref="M55:Q56"/>
    <mergeCell ref="R55:V56"/>
    <mergeCell ref="M43:Q44"/>
    <mergeCell ref="M45:Q46"/>
    <mergeCell ref="M47:Q48"/>
    <mergeCell ref="B70:L70"/>
    <mergeCell ref="B71:L71"/>
    <mergeCell ref="B72:L72"/>
    <mergeCell ref="H51:V51"/>
    <mergeCell ref="H52:L52"/>
    <mergeCell ref="M52:Q52"/>
    <mergeCell ref="R52:V52"/>
    <mergeCell ref="A1:W2"/>
    <mergeCell ref="R38:V38"/>
    <mergeCell ref="H37:V37"/>
    <mergeCell ref="N30:N31"/>
    <mergeCell ref="M12:U13"/>
    <mergeCell ref="M14:U15"/>
    <mergeCell ref="M16:U17"/>
    <mergeCell ref="M18:U19"/>
    <mergeCell ref="G33:I34"/>
    <mergeCell ref="B30:F31"/>
    <mergeCell ref="B33:F34"/>
    <mergeCell ref="M8:U9"/>
    <mergeCell ref="M10:U11"/>
    <mergeCell ref="B22:U22"/>
    <mergeCell ref="B23:U23"/>
    <mergeCell ref="M4:T5"/>
    <mergeCell ref="B27:I28"/>
    <mergeCell ref="B6:B19"/>
    <mergeCell ref="G30:I31"/>
    <mergeCell ref="B4:L5"/>
    <mergeCell ref="C6:L7"/>
    <mergeCell ref="C8:L9"/>
    <mergeCell ref="C10:L11"/>
    <mergeCell ref="C12:L13"/>
    <mergeCell ref="B89:D90"/>
    <mergeCell ref="B91:D92"/>
    <mergeCell ref="E89:H90"/>
    <mergeCell ref="E91:H92"/>
    <mergeCell ref="B93:D94"/>
    <mergeCell ref="E93:H94"/>
    <mergeCell ref="B77:D78"/>
    <mergeCell ref="E77:H78"/>
    <mergeCell ref="B79:D80"/>
    <mergeCell ref="E79:H80"/>
  </mergeCells>
  <phoneticPr fontId="1"/>
  <printOptions horizontalCentered="1" verticalCentered="1"/>
  <pageMargins left="0" right="0" top="0" bottom="0" header="0" footer="0"/>
  <pageSetup paperSize="9" scale="53" orientation="portrait" r:id="rId1"/>
  <rowBreaks count="1" manualBreakCount="1">
    <brk id="6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所得計算</vt:lpstr>
      <vt:lpstr>所得計算!Print_Area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2021-01-12T07:38:58Z</cp:lastPrinted>
  <dcterms:created xsi:type="dcterms:W3CDTF">2020-08-31T06:50:27Z</dcterms:created>
  <dcterms:modified xsi:type="dcterms:W3CDTF">2021-01-27T07:59:59Z</dcterms:modified>
</cp:coreProperties>
</file>